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3740" windowHeight="12210"/>
  </bookViews>
  <sheets>
    <sheet name="Лист1" sheetId="1" r:id="rId1"/>
  </sheets>
  <definedNames>
    <definedName name="_xlnm.Print_Area" localSheetId="0">Лист1!$A$1:$AB$331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22" i="1" l="1"/>
  <c r="U222" i="1"/>
  <c r="W222" i="1"/>
  <c r="S223" i="1"/>
  <c r="U223" i="1"/>
  <c r="W223" i="1"/>
  <c r="S225" i="1"/>
  <c r="U225" i="1"/>
  <c r="W225" i="1"/>
  <c r="S228" i="1"/>
  <c r="T228" i="1"/>
  <c r="U228" i="1"/>
  <c r="W228" i="1"/>
  <c r="J237" i="1" l="1"/>
  <c r="G165" i="1" l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F165" i="1"/>
  <c r="AA222" i="1" l="1"/>
  <c r="Q222" i="1"/>
  <c r="O222" i="1"/>
  <c r="M222" i="1"/>
  <c r="AA308" i="1" l="1"/>
  <c r="Y308" i="1"/>
  <c r="W308" i="1"/>
  <c r="U308" i="1"/>
  <c r="S308" i="1"/>
  <c r="Q308" i="1"/>
  <c r="O308" i="1"/>
  <c r="M308" i="1"/>
  <c r="AA276" i="1"/>
  <c r="Y276" i="1"/>
  <c r="W276" i="1"/>
  <c r="U276" i="1"/>
  <c r="S276" i="1"/>
  <c r="Q276" i="1"/>
  <c r="O276" i="1"/>
  <c r="M276" i="1"/>
  <c r="AA245" i="1"/>
  <c r="Y245" i="1"/>
  <c r="W245" i="1"/>
  <c r="U245" i="1"/>
  <c r="S245" i="1"/>
  <c r="Q245" i="1"/>
  <c r="O245" i="1"/>
  <c r="M245" i="1"/>
  <c r="AA214" i="1"/>
  <c r="Y214" i="1"/>
  <c r="W214" i="1"/>
  <c r="U214" i="1"/>
  <c r="S214" i="1"/>
  <c r="Q214" i="1"/>
  <c r="O214" i="1"/>
  <c r="M214" i="1"/>
  <c r="AA150" i="1"/>
  <c r="Y150" i="1"/>
  <c r="W150" i="1"/>
  <c r="U150" i="1"/>
  <c r="S150" i="1"/>
  <c r="Q150" i="1"/>
  <c r="O150" i="1"/>
  <c r="M150" i="1"/>
  <c r="AA118" i="1"/>
  <c r="Y118" i="1"/>
  <c r="W118" i="1"/>
  <c r="U118" i="1"/>
  <c r="S118" i="1"/>
  <c r="Q118" i="1"/>
  <c r="O118" i="1"/>
  <c r="M118" i="1"/>
  <c r="AA87" i="1"/>
  <c r="Y87" i="1"/>
  <c r="W87" i="1"/>
  <c r="U87" i="1"/>
  <c r="S87" i="1"/>
  <c r="Q87" i="1"/>
  <c r="O87" i="1"/>
  <c r="M87" i="1"/>
  <c r="AA55" i="1"/>
  <c r="Y55" i="1"/>
  <c r="W55" i="1"/>
  <c r="U55" i="1"/>
  <c r="S55" i="1"/>
  <c r="Q55" i="1"/>
  <c r="O55" i="1"/>
  <c r="M55" i="1"/>
  <c r="AA23" i="1"/>
  <c r="Y23" i="1"/>
  <c r="W23" i="1"/>
  <c r="U23" i="1"/>
  <c r="S23" i="1"/>
  <c r="Q23" i="1"/>
  <c r="O23" i="1"/>
  <c r="M23" i="1"/>
  <c r="C224" i="1" l="1"/>
  <c r="AA194" i="1"/>
  <c r="Y194" i="1"/>
  <c r="W194" i="1"/>
  <c r="U194" i="1"/>
  <c r="S194" i="1"/>
  <c r="Q194" i="1"/>
  <c r="O194" i="1"/>
  <c r="M194" i="1"/>
  <c r="AA192" i="1"/>
  <c r="Y192" i="1"/>
  <c r="W192" i="1"/>
  <c r="U192" i="1"/>
  <c r="S192" i="1"/>
  <c r="Q192" i="1"/>
  <c r="O192" i="1"/>
  <c r="M192" i="1"/>
  <c r="AA254" i="1"/>
  <c r="Y254" i="1"/>
  <c r="W254" i="1"/>
  <c r="U254" i="1"/>
  <c r="S254" i="1"/>
  <c r="Q254" i="1"/>
  <c r="O254" i="1"/>
  <c r="M254" i="1"/>
  <c r="AA130" i="1"/>
  <c r="Y130" i="1"/>
  <c r="W130" i="1"/>
  <c r="U130" i="1"/>
  <c r="S130" i="1"/>
  <c r="Q130" i="1"/>
  <c r="O130" i="1"/>
  <c r="M130" i="1"/>
  <c r="AA162" i="1"/>
  <c r="Y162" i="1"/>
  <c r="W162" i="1"/>
  <c r="U162" i="1"/>
  <c r="S162" i="1"/>
  <c r="Q162" i="1"/>
  <c r="O162" i="1"/>
  <c r="M162" i="1"/>
  <c r="AA149" i="1" l="1"/>
  <c r="Y149" i="1"/>
  <c r="W149" i="1"/>
  <c r="U149" i="1"/>
  <c r="S149" i="1"/>
  <c r="Q149" i="1"/>
  <c r="O149" i="1"/>
  <c r="M149" i="1"/>
  <c r="C149" i="1"/>
  <c r="J95" i="1" l="1"/>
  <c r="AA95" i="1" l="1"/>
  <c r="Y95" i="1"/>
  <c r="W95" i="1"/>
  <c r="U95" i="1"/>
  <c r="S95" i="1"/>
  <c r="Q95" i="1"/>
  <c r="O95" i="1"/>
  <c r="M95" i="1"/>
  <c r="AA63" i="1" l="1"/>
  <c r="W63" i="1"/>
  <c r="U63" i="1"/>
  <c r="S63" i="1"/>
  <c r="Q63" i="1"/>
  <c r="O63" i="1"/>
  <c r="M63" i="1"/>
  <c r="AA64" i="1" l="1"/>
  <c r="Y64" i="1"/>
  <c r="W64" i="1"/>
  <c r="U64" i="1"/>
  <c r="S64" i="1"/>
  <c r="Q64" i="1"/>
  <c r="O64" i="1"/>
  <c r="M64" i="1"/>
  <c r="AA96" i="1"/>
  <c r="Y96" i="1"/>
  <c r="W96" i="1"/>
  <c r="U96" i="1"/>
  <c r="S96" i="1"/>
  <c r="Q96" i="1"/>
  <c r="O96" i="1"/>
  <c r="M96" i="1"/>
  <c r="AA223" i="1" l="1"/>
  <c r="Y223" i="1"/>
  <c r="Q223" i="1"/>
  <c r="O223" i="1"/>
  <c r="M223" i="1"/>
  <c r="E152" i="1" l="1"/>
  <c r="F152" i="1"/>
  <c r="G152" i="1"/>
  <c r="H152" i="1"/>
  <c r="I152" i="1"/>
  <c r="J152" i="1"/>
  <c r="K152" i="1"/>
  <c r="L152" i="1"/>
  <c r="N152" i="1"/>
  <c r="P152" i="1"/>
  <c r="R152" i="1"/>
  <c r="T152" i="1"/>
  <c r="V152" i="1"/>
  <c r="X152" i="1"/>
  <c r="Z152" i="1"/>
  <c r="D152" i="1"/>
  <c r="E69" i="1" l="1"/>
  <c r="F69" i="1"/>
  <c r="G69" i="1"/>
  <c r="H69" i="1"/>
  <c r="I69" i="1"/>
  <c r="J69" i="1"/>
  <c r="K69" i="1"/>
  <c r="L69" i="1"/>
  <c r="N69" i="1"/>
  <c r="P69" i="1"/>
  <c r="R69" i="1"/>
  <c r="T69" i="1"/>
  <c r="V69" i="1"/>
  <c r="X69" i="1"/>
  <c r="Z69" i="1"/>
  <c r="D69" i="1"/>
  <c r="E165" i="1" l="1"/>
  <c r="D165" i="1"/>
  <c r="Z165" i="1"/>
  <c r="D38" i="1" l="1"/>
  <c r="C275" i="1" l="1"/>
  <c r="C244" i="1"/>
  <c r="AA35" i="1" l="1"/>
  <c r="Y35" i="1"/>
  <c r="W35" i="1"/>
  <c r="U35" i="1"/>
  <c r="S35" i="1"/>
  <c r="Q35" i="1"/>
  <c r="O35" i="1"/>
  <c r="M35" i="1"/>
  <c r="AA160" i="1"/>
  <c r="Y160" i="1"/>
  <c r="W160" i="1"/>
  <c r="U160" i="1"/>
  <c r="S160" i="1"/>
  <c r="Q160" i="1"/>
  <c r="O160" i="1"/>
  <c r="M160" i="1"/>
  <c r="J310" i="1" l="1"/>
  <c r="J265" i="1" l="1"/>
  <c r="AA128" i="1"/>
  <c r="Y128" i="1"/>
  <c r="W128" i="1"/>
  <c r="U128" i="1"/>
  <c r="S128" i="1"/>
  <c r="Q128" i="1"/>
  <c r="O128" i="1"/>
  <c r="M128" i="1"/>
  <c r="AA287" i="1" l="1"/>
  <c r="Y287" i="1"/>
  <c r="W287" i="1"/>
  <c r="U287" i="1"/>
  <c r="S287" i="1"/>
  <c r="Q287" i="1"/>
  <c r="O287" i="1"/>
  <c r="M287" i="1"/>
  <c r="AA225" i="1"/>
  <c r="Y225" i="1"/>
  <c r="Q225" i="1"/>
  <c r="O225" i="1"/>
  <c r="M225" i="1"/>
  <c r="AA330" i="1" l="1"/>
  <c r="AA331" i="1" s="1"/>
  <c r="Z330" i="1"/>
  <c r="Z331" i="1" s="1"/>
  <c r="Y330" i="1"/>
  <c r="Y331" i="1" s="1"/>
  <c r="X330" i="1"/>
  <c r="X331" i="1" s="1"/>
  <c r="W330" i="1"/>
  <c r="W331" i="1" s="1"/>
  <c r="V330" i="1"/>
  <c r="V331" i="1" s="1"/>
  <c r="U330" i="1"/>
  <c r="U331" i="1" s="1"/>
  <c r="T330" i="1"/>
  <c r="T331" i="1" s="1"/>
  <c r="S330" i="1"/>
  <c r="S331" i="1" s="1"/>
  <c r="R330" i="1"/>
  <c r="R331" i="1" s="1"/>
  <c r="Q330" i="1"/>
  <c r="Q331" i="1" s="1"/>
  <c r="P330" i="1"/>
  <c r="P331" i="1" s="1"/>
  <c r="O330" i="1"/>
  <c r="O331" i="1" s="1"/>
  <c r="N330" i="1"/>
  <c r="N331" i="1" s="1"/>
  <c r="M330" i="1"/>
  <c r="M331" i="1" s="1"/>
  <c r="L330" i="1"/>
  <c r="L331" i="1" s="1"/>
  <c r="K330" i="1"/>
  <c r="J330" i="1"/>
  <c r="I330" i="1"/>
  <c r="I331" i="1" s="1"/>
  <c r="H330" i="1"/>
  <c r="H331" i="1" s="1"/>
  <c r="G330" i="1"/>
  <c r="G331" i="1" s="1"/>
  <c r="F330" i="1"/>
  <c r="F331" i="1" s="1"/>
  <c r="E330" i="1"/>
  <c r="E331" i="1" s="1"/>
  <c r="D330" i="1"/>
  <c r="D331" i="1" s="1"/>
  <c r="AA298" i="1"/>
  <c r="Z298" i="1"/>
  <c r="Z299" i="1" s="1"/>
  <c r="Y298" i="1"/>
  <c r="X298" i="1"/>
  <c r="X299" i="1" s="1"/>
  <c r="W298" i="1"/>
  <c r="V298" i="1"/>
  <c r="V299" i="1" s="1"/>
  <c r="U298" i="1"/>
  <c r="T298" i="1"/>
  <c r="T299" i="1" s="1"/>
  <c r="S298" i="1"/>
  <c r="R298" i="1"/>
  <c r="R299" i="1" s="1"/>
  <c r="Q298" i="1"/>
  <c r="P298" i="1"/>
  <c r="P299" i="1" s="1"/>
  <c r="O298" i="1"/>
  <c r="N298" i="1"/>
  <c r="N299" i="1" s="1"/>
  <c r="M298" i="1"/>
  <c r="L298" i="1"/>
  <c r="L299" i="1" s="1"/>
  <c r="K298" i="1"/>
  <c r="J298" i="1"/>
  <c r="I298" i="1"/>
  <c r="I299" i="1" s="1"/>
  <c r="H298" i="1"/>
  <c r="H299" i="1" s="1"/>
  <c r="G298" i="1"/>
  <c r="G299" i="1" s="1"/>
  <c r="F298" i="1"/>
  <c r="F299" i="1" s="1"/>
  <c r="E298" i="1"/>
  <c r="E299" i="1" s="1"/>
  <c r="D298" i="1"/>
  <c r="D299" i="1" s="1"/>
  <c r="AA267" i="1"/>
  <c r="Z267" i="1"/>
  <c r="Z268" i="1" s="1"/>
  <c r="Y267" i="1"/>
  <c r="X267" i="1"/>
  <c r="X268" i="1" s="1"/>
  <c r="W267" i="1"/>
  <c r="V267" i="1"/>
  <c r="V268" i="1" s="1"/>
  <c r="U267" i="1"/>
  <c r="T267" i="1"/>
  <c r="T268" i="1" s="1"/>
  <c r="S267" i="1"/>
  <c r="R267" i="1"/>
  <c r="R268" i="1" s="1"/>
  <c r="Q267" i="1"/>
  <c r="P267" i="1"/>
  <c r="P268" i="1" s="1"/>
  <c r="O267" i="1"/>
  <c r="N267" i="1"/>
  <c r="N268" i="1" s="1"/>
  <c r="M267" i="1"/>
  <c r="L267" i="1"/>
  <c r="L268" i="1" s="1"/>
  <c r="K267" i="1"/>
  <c r="J267" i="1"/>
  <c r="I267" i="1"/>
  <c r="I268" i="1" s="1"/>
  <c r="H267" i="1"/>
  <c r="H268" i="1" s="1"/>
  <c r="G267" i="1"/>
  <c r="G268" i="1" s="1"/>
  <c r="F267" i="1"/>
  <c r="F268" i="1" s="1"/>
  <c r="E267" i="1"/>
  <c r="E268" i="1" s="1"/>
  <c r="D267" i="1"/>
  <c r="D268" i="1" s="1"/>
  <c r="AA236" i="1"/>
  <c r="Z236" i="1"/>
  <c r="Y236" i="1"/>
  <c r="X236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AA173" i="1"/>
  <c r="Z173" i="1"/>
  <c r="Z174" i="1" s="1"/>
  <c r="Y173" i="1"/>
  <c r="X173" i="1"/>
  <c r="X174" i="1" s="1"/>
  <c r="W173" i="1"/>
  <c r="V173" i="1"/>
  <c r="V174" i="1" s="1"/>
  <c r="U173" i="1"/>
  <c r="T173" i="1"/>
  <c r="T174" i="1" s="1"/>
  <c r="S173" i="1"/>
  <c r="R173" i="1"/>
  <c r="R174" i="1" s="1"/>
  <c r="Q173" i="1"/>
  <c r="P173" i="1"/>
  <c r="P174" i="1" s="1"/>
  <c r="O173" i="1"/>
  <c r="N173" i="1"/>
  <c r="N174" i="1" s="1"/>
  <c r="M173" i="1"/>
  <c r="L173" i="1"/>
  <c r="L174" i="1" s="1"/>
  <c r="K173" i="1"/>
  <c r="K174" i="1" s="1"/>
  <c r="J173" i="1"/>
  <c r="J174" i="1" s="1"/>
  <c r="I173" i="1"/>
  <c r="I174" i="1" s="1"/>
  <c r="H173" i="1"/>
  <c r="H174" i="1" s="1"/>
  <c r="G173" i="1"/>
  <c r="G174" i="1" s="1"/>
  <c r="F173" i="1"/>
  <c r="F174" i="1" s="1"/>
  <c r="E173" i="1"/>
  <c r="E174" i="1" s="1"/>
  <c r="D173" i="1"/>
  <c r="D174" i="1" s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A244" i="1" l="1"/>
  <c r="AA268" i="1" s="1"/>
  <c r="Y244" i="1"/>
  <c r="Y268" i="1" s="1"/>
  <c r="W244" i="1"/>
  <c r="W268" i="1" s="1"/>
  <c r="U244" i="1"/>
  <c r="U268" i="1" s="1"/>
  <c r="S244" i="1"/>
  <c r="S268" i="1" s="1"/>
  <c r="Q244" i="1"/>
  <c r="Q268" i="1" s="1"/>
  <c r="O244" i="1"/>
  <c r="O268" i="1" s="1"/>
  <c r="M244" i="1"/>
  <c r="M268" i="1" s="1"/>
  <c r="J322" i="1" l="1"/>
  <c r="J331" i="1" s="1"/>
  <c r="K322" i="1"/>
  <c r="Z322" i="1" l="1"/>
  <c r="X322" i="1"/>
  <c r="V322" i="1"/>
  <c r="T322" i="1"/>
  <c r="R322" i="1"/>
  <c r="P322" i="1"/>
  <c r="N322" i="1"/>
  <c r="L322" i="1"/>
  <c r="I322" i="1"/>
  <c r="H322" i="1"/>
  <c r="G322" i="1"/>
  <c r="F322" i="1"/>
  <c r="E322" i="1"/>
  <c r="D322" i="1"/>
  <c r="AA319" i="1"/>
  <c r="Y319" i="1"/>
  <c r="W319" i="1"/>
  <c r="U319" i="1"/>
  <c r="S319" i="1"/>
  <c r="Q319" i="1"/>
  <c r="O319" i="1"/>
  <c r="M319" i="1"/>
  <c r="AA317" i="1"/>
  <c r="Y317" i="1"/>
  <c r="W317" i="1"/>
  <c r="U317" i="1"/>
  <c r="S317" i="1"/>
  <c r="Q317" i="1"/>
  <c r="O317" i="1"/>
  <c r="M317" i="1"/>
  <c r="Z310" i="1"/>
  <c r="X310" i="1"/>
  <c r="V310" i="1"/>
  <c r="T310" i="1"/>
  <c r="R310" i="1"/>
  <c r="P310" i="1"/>
  <c r="N310" i="1"/>
  <c r="L310" i="1"/>
  <c r="K310" i="1"/>
  <c r="K331" i="1" s="1"/>
  <c r="I310" i="1"/>
  <c r="H310" i="1"/>
  <c r="G310" i="1"/>
  <c r="F310" i="1"/>
  <c r="E310" i="1"/>
  <c r="D310" i="1"/>
  <c r="AA310" i="1"/>
  <c r="Y310" i="1"/>
  <c r="W310" i="1"/>
  <c r="U310" i="1"/>
  <c r="S310" i="1"/>
  <c r="Q310" i="1"/>
  <c r="O310" i="1"/>
  <c r="M310" i="1"/>
  <c r="Z290" i="1"/>
  <c r="X290" i="1"/>
  <c r="V290" i="1"/>
  <c r="T290" i="1"/>
  <c r="R290" i="1"/>
  <c r="P290" i="1"/>
  <c r="N290" i="1"/>
  <c r="L290" i="1"/>
  <c r="K290" i="1"/>
  <c r="J290" i="1"/>
  <c r="I290" i="1"/>
  <c r="H290" i="1"/>
  <c r="G290" i="1"/>
  <c r="F290" i="1"/>
  <c r="E290" i="1"/>
  <c r="D290" i="1"/>
  <c r="AA288" i="1"/>
  <c r="Y288" i="1"/>
  <c r="W288" i="1"/>
  <c r="U288" i="1"/>
  <c r="S288" i="1"/>
  <c r="Q288" i="1"/>
  <c r="O288" i="1"/>
  <c r="M288" i="1"/>
  <c r="AA286" i="1"/>
  <c r="Y286" i="1"/>
  <c r="W286" i="1"/>
  <c r="U286" i="1"/>
  <c r="S286" i="1"/>
  <c r="Q286" i="1"/>
  <c r="O286" i="1"/>
  <c r="M286" i="1"/>
  <c r="Z278" i="1"/>
  <c r="X278" i="1"/>
  <c r="V278" i="1"/>
  <c r="T278" i="1"/>
  <c r="R278" i="1"/>
  <c r="P278" i="1"/>
  <c r="N278" i="1"/>
  <c r="L278" i="1"/>
  <c r="K278" i="1"/>
  <c r="J278" i="1"/>
  <c r="I278" i="1"/>
  <c r="H278" i="1"/>
  <c r="G278" i="1"/>
  <c r="F278" i="1"/>
  <c r="E278" i="1"/>
  <c r="D278" i="1"/>
  <c r="AA275" i="1"/>
  <c r="AA299" i="1" s="1"/>
  <c r="Y275" i="1"/>
  <c r="Y299" i="1" s="1"/>
  <c r="W275" i="1"/>
  <c r="W299" i="1" s="1"/>
  <c r="U275" i="1"/>
  <c r="U299" i="1" s="1"/>
  <c r="S275" i="1"/>
  <c r="S299" i="1" s="1"/>
  <c r="Q275" i="1"/>
  <c r="Q299" i="1" s="1"/>
  <c r="O275" i="1"/>
  <c r="O299" i="1" s="1"/>
  <c r="M275" i="1"/>
  <c r="M299" i="1" s="1"/>
  <c r="Z259" i="1"/>
  <c r="X259" i="1"/>
  <c r="V259" i="1"/>
  <c r="T259" i="1"/>
  <c r="R259" i="1"/>
  <c r="P259" i="1"/>
  <c r="N259" i="1"/>
  <c r="L259" i="1"/>
  <c r="K259" i="1"/>
  <c r="J259" i="1"/>
  <c r="I259" i="1"/>
  <c r="H259" i="1"/>
  <c r="G259" i="1"/>
  <c r="F259" i="1"/>
  <c r="E259" i="1"/>
  <c r="D259" i="1"/>
  <c r="Z247" i="1"/>
  <c r="X247" i="1"/>
  <c r="V247" i="1"/>
  <c r="T247" i="1"/>
  <c r="R247" i="1"/>
  <c r="P247" i="1"/>
  <c r="N247" i="1"/>
  <c r="L247" i="1"/>
  <c r="K247" i="1"/>
  <c r="J247" i="1"/>
  <c r="I247" i="1"/>
  <c r="H247" i="1"/>
  <c r="G247" i="1"/>
  <c r="F247" i="1"/>
  <c r="E247" i="1"/>
  <c r="D247" i="1"/>
  <c r="Z228" i="1"/>
  <c r="X228" i="1"/>
  <c r="R228" i="1"/>
  <c r="P228" i="1"/>
  <c r="N228" i="1"/>
  <c r="L228" i="1"/>
  <c r="K228" i="1"/>
  <c r="J228" i="1"/>
  <c r="I228" i="1"/>
  <c r="H228" i="1"/>
  <c r="G228" i="1"/>
  <c r="F228" i="1"/>
  <c r="E228" i="1"/>
  <c r="D228" i="1"/>
  <c r="Z216" i="1"/>
  <c r="X216" i="1"/>
  <c r="V216" i="1"/>
  <c r="V237" i="1" s="1"/>
  <c r="T216" i="1"/>
  <c r="R216" i="1"/>
  <c r="P216" i="1"/>
  <c r="N216" i="1"/>
  <c r="L216" i="1"/>
  <c r="K216" i="1"/>
  <c r="J216" i="1"/>
  <c r="I216" i="1"/>
  <c r="H216" i="1"/>
  <c r="G216" i="1"/>
  <c r="F216" i="1"/>
  <c r="E216" i="1"/>
  <c r="D216" i="1"/>
  <c r="AA216" i="1"/>
  <c r="Y216" i="1"/>
  <c r="W216" i="1"/>
  <c r="U216" i="1"/>
  <c r="S216" i="1"/>
  <c r="Q216" i="1"/>
  <c r="O216" i="1"/>
  <c r="M216" i="1"/>
  <c r="Z197" i="1"/>
  <c r="Z206" i="1" s="1"/>
  <c r="X197" i="1"/>
  <c r="X206" i="1" s="1"/>
  <c r="V197" i="1"/>
  <c r="V206" i="1" s="1"/>
  <c r="T197" i="1"/>
  <c r="T206" i="1" s="1"/>
  <c r="R197" i="1"/>
  <c r="R206" i="1" s="1"/>
  <c r="P197" i="1"/>
  <c r="P206" i="1" s="1"/>
  <c r="N197" i="1"/>
  <c r="N206" i="1" s="1"/>
  <c r="L197" i="1"/>
  <c r="L206" i="1" s="1"/>
  <c r="K197" i="1"/>
  <c r="K206" i="1" s="1"/>
  <c r="J197" i="1"/>
  <c r="J206" i="1" s="1"/>
  <c r="I197" i="1"/>
  <c r="I206" i="1" s="1"/>
  <c r="H197" i="1"/>
  <c r="H206" i="1" s="1"/>
  <c r="G197" i="1"/>
  <c r="G206" i="1" s="1"/>
  <c r="F197" i="1"/>
  <c r="F206" i="1" s="1"/>
  <c r="E197" i="1"/>
  <c r="E206" i="1" s="1"/>
  <c r="D197" i="1"/>
  <c r="D206" i="1" s="1"/>
  <c r="Z185" i="1"/>
  <c r="X185" i="1"/>
  <c r="V185" i="1"/>
  <c r="T185" i="1"/>
  <c r="R185" i="1"/>
  <c r="P185" i="1"/>
  <c r="N185" i="1"/>
  <c r="L185" i="1"/>
  <c r="K185" i="1"/>
  <c r="J185" i="1"/>
  <c r="I185" i="1"/>
  <c r="H185" i="1"/>
  <c r="G185" i="1"/>
  <c r="F185" i="1"/>
  <c r="E185" i="1"/>
  <c r="D185" i="1"/>
  <c r="AA183" i="1"/>
  <c r="Y183" i="1"/>
  <c r="W183" i="1"/>
  <c r="U183" i="1"/>
  <c r="S183" i="1"/>
  <c r="Q183" i="1"/>
  <c r="O183" i="1"/>
  <c r="M183" i="1"/>
  <c r="AA152" i="1"/>
  <c r="AA165" i="1" s="1"/>
  <c r="AA174" i="1" s="1"/>
  <c r="Y152" i="1"/>
  <c r="Y174" i="1" s="1"/>
  <c r="W152" i="1"/>
  <c r="W174" i="1" s="1"/>
  <c r="U152" i="1"/>
  <c r="U174" i="1" s="1"/>
  <c r="S152" i="1"/>
  <c r="S174" i="1" s="1"/>
  <c r="Q152" i="1"/>
  <c r="Q174" i="1" s="1"/>
  <c r="O152" i="1"/>
  <c r="O174" i="1" s="1"/>
  <c r="M152" i="1"/>
  <c r="M174" i="1" s="1"/>
  <c r="Z133" i="1"/>
  <c r="X133" i="1"/>
  <c r="V133" i="1"/>
  <c r="T133" i="1"/>
  <c r="R133" i="1"/>
  <c r="P133" i="1"/>
  <c r="N133" i="1"/>
  <c r="L133" i="1"/>
  <c r="K133" i="1"/>
  <c r="J133" i="1"/>
  <c r="I133" i="1"/>
  <c r="H133" i="1"/>
  <c r="G133" i="1"/>
  <c r="F133" i="1"/>
  <c r="E133" i="1"/>
  <c r="D133" i="1"/>
  <c r="Z120" i="1"/>
  <c r="X120" i="1"/>
  <c r="V120" i="1"/>
  <c r="T120" i="1"/>
  <c r="R120" i="1"/>
  <c r="P120" i="1"/>
  <c r="N120" i="1"/>
  <c r="L120" i="1"/>
  <c r="K120" i="1"/>
  <c r="J120" i="1"/>
  <c r="I120" i="1"/>
  <c r="H120" i="1"/>
  <c r="G120" i="1"/>
  <c r="F120" i="1"/>
  <c r="E120" i="1"/>
  <c r="D120" i="1"/>
  <c r="AA120" i="1"/>
  <c r="Y120" i="1"/>
  <c r="W120" i="1"/>
  <c r="U120" i="1"/>
  <c r="S120" i="1"/>
  <c r="Q120" i="1"/>
  <c r="O120" i="1"/>
  <c r="M120" i="1"/>
  <c r="Z100" i="1"/>
  <c r="X100" i="1"/>
  <c r="V100" i="1"/>
  <c r="T100" i="1"/>
  <c r="R100" i="1"/>
  <c r="P100" i="1"/>
  <c r="N100" i="1"/>
  <c r="L100" i="1"/>
  <c r="K100" i="1"/>
  <c r="J100" i="1"/>
  <c r="I100" i="1"/>
  <c r="H100" i="1"/>
  <c r="G100" i="1"/>
  <c r="F100" i="1"/>
  <c r="E100" i="1"/>
  <c r="D100" i="1"/>
  <c r="Z89" i="1"/>
  <c r="X89" i="1"/>
  <c r="V89" i="1"/>
  <c r="T89" i="1"/>
  <c r="R89" i="1"/>
  <c r="P89" i="1"/>
  <c r="N89" i="1"/>
  <c r="L89" i="1"/>
  <c r="K89" i="1"/>
  <c r="J89" i="1"/>
  <c r="I89" i="1"/>
  <c r="H89" i="1"/>
  <c r="G89" i="1"/>
  <c r="F89" i="1"/>
  <c r="E89" i="1"/>
  <c r="D89" i="1"/>
  <c r="AA86" i="1"/>
  <c r="Y86" i="1"/>
  <c r="W86" i="1"/>
  <c r="U86" i="1"/>
  <c r="S86" i="1"/>
  <c r="Q86" i="1"/>
  <c r="O86" i="1"/>
  <c r="M86" i="1"/>
  <c r="C86" i="1"/>
  <c r="AA66" i="1"/>
  <c r="AA69" i="1" s="1"/>
  <c r="Y66" i="1"/>
  <c r="Y69" i="1" s="1"/>
  <c r="W66" i="1"/>
  <c r="W69" i="1" s="1"/>
  <c r="U66" i="1"/>
  <c r="U69" i="1" s="1"/>
  <c r="S66" i="1"/>
  <c r="S69" i="1" s="1"/>
  <c r="Q66" i="1"/>
  <c r="Q69" i="1" s="1"/>
  <c r="O66" i="1"/>
  <c r="O69" i="1" s="1"/>
  <c r="M66" i="1"/>
  <c r="M69" i="1" s="1"/>
  <c r="C65" i="1"/>
  <c r="Z57" i="1"/>
  <c r="X57" i="1"/>
  <c r="V57" i="1"/>
  <c r="T57" i="1"/>
  <c r="R57" i="1"/>
  <c r="P57" i="1"/>
  <c r="N57" i="1"/>
  <c r="L57" i="1"/>
  <c r="K57" i="1"/>
  <c r="J57" i="1"/>
  <c r="I57" i="1"/>
  <c r="H57" i="1"/>
  <c r="G57" i="1"/>
  <c r="F57" i="1"/>
  <c r="E57" i="1"/>
  <c r="D57" i="1"/>
  <c r="AA54" i="1"/>
  <c r="Y54" i="1"/>
  <c r="W54" i="1"/>
  <c r="U54" i="1"/>
  <c r="S54" i="1"/>
  <c r="Q54" i="1"/>
  <c r="O54" i="1"/>
  <c r="M54" i="1"/>
  <c r="C54" i="1"/>
  <c r="Z38" i="1"/>
  <c r="X38" i="1"/>
  <c r="V38" i="1"/>
  <c r="T38" i="1"/>
  <c r="R38" i="1"/>
  <c r="P38" i="1"/>
  <c r="N38" i="1"/>
  <c r="L38" i="1"/>
  <c r="K38" i="1"/>
  <c r="J38" i="1"/>
  <c r="I38" i="1"/>
  <c r="H38" i="1"/>
  <c r="G38" i="1"/>
  <c r="F38" i="1"/>
  <c r="E38" i="1"/>
  <c r="AA33" i="1"/>
  <c r="AA38" i="1" s="1"/>
  <c r="Y33" i="1"/>
  <c r="Y38" i="1" s="1"/>
  <c r="W33" i="1"/>
  <c r="W38" i="1" s="1"/>
  <c r="U33" i="1"/>
  <c r="U38" i="1" s="1"/>
  <c r="S33" i="1"/>
  <c r="S38" i="1" s="1"/>
  <c r="Q33" i="1"/>
  <c r="Q38" i="1" s="1"/>
  <c r="O33" i="1"/>
  <c r="O38" i="1" s="1"/>
  <c r="M33" i="1"/>
  <c r="M38" i="1" s="1"/>
  <c r="Z25" i="1"/>
  <c r="X25" i="1"/>
  <c r="V25" i="1"/>
  <c r="T25" i="1"/>
  <c r="R25" i="1"/>
  <c r="P25" i="1"/>
  <c r="N25" i="1"/>
  <c r="L25" i="1"/>
  <c r="K25" i="1"/>
  <c r="J25" i="1"/>
  <c r="I25" i="1"/>
  <c r="H25" i="1"/>
  <c r="G25" i="1"/>
  <c r="F25" i="1"/>
  <c r="E25" i="1"/>
  <c r="D25" i="1"/>
  <c r="AA25" i="1"/>
  <c r="Y25" i="1"/>
  <c r="W25" i="1"/>
  <c r="U25" i="1"/>
  <c r="S25" i="1"/>
  <c r="Q25" i="1"/>
  <c r="O25" i="1"/>
  <c r="M25" i="1"/>
  <c r="N237" i="1" l="1"/>
  <c r="I237" i="1"/>
  <c r="G237" i="1"/>
  <c r="K237" i="1"/>
  <c r="R237" i="1"/>
  <c r="Z237" i="1"/>
  <c r="E237" i="1"/>
  <c r="F237" i="1"/>
  <c r="P237" i="1"/>
  <c r="X237" i="1"/>
  <c r="D237" i="1"/>
  <c r="H237" i="1"/>
  <c r="L237" i="1"/>
  <c r="T237" i="1"/>
  <c r="K299" i="1"/>
  <c r="J268" i="1"/>
  <c r="K268" i="1"/>
  <c r="J299" i="1"/>
  <c r="Y47" i="1"/>
  <c r="I47" i="1"/>
  <c r="V47" i="1"/>
  <c r="G78" i="1"/>
  <c r="R78" i="1"/>
  <c r="K78" i="1"/>
  <c r="Z78" i="1"/>
  <c r="Q47" i="1"/>
  <c r="E47" i="1"/>
  <c r="N47" i="1"/>
  <c r="N142" i="1"/>
  <c r="F142" i="1"/>
  <c r="J142" i="1"/>
  <c r="P142" i="1"/>
  <c r="X142" i="1"/>
  <c r="I142" i="1"/>
  <c r="G142" i="1"/>
  <c r="K142" i="1"/>
  <c r="R142" i="1"/>
  <c r="Z142" i="1"/>
  <c r="E142" i="1"/>
  <c r="V142" i="1"/>
  <c r="D142" i="1"/>
  <c r="H142" i="1"/>
  <c r="L142" i="1"/>
  <c r="T142" i="1"/>
  <c r="M47" i="1"/>
  <c r="K109" i="1"/>
  <c r="D109" i="1"/>
  <c r="H109" i="1"/>
  <c r="L109" i="1"/>
  <c r="T109" i="1"/>
  <c r="R109" i="1"/>
  <c r="E109" i="1"/>
  <c r="I109" i="1"/>
  <c r="N109" i="1"/>
  <c r="V109" i="1"/>
  <c r="G109" i="1"/>
  <c r="Z109" i="1"/>
  <c r="F109" i="1"/>
  <c r="J109" i="1"/>
  <c r="P109" i="1"/>
  <c r="X109" i="1"/>
  <c r="U47" i="1"/>
  <c r="S47" i="1"/>
  <c r="AA47" i="1"/>
  <c r="F47" i="1"/>
  <c r="J47" i="1"/>
  <c r="P47" i="1"/>
  <c r="X47" i="1"/>
  <c r="D78" i="1"/>
  <c r="H78" i="1"/>
  <c r="L78" i="1"/>
  <c r="T78" i="1"/>
  <c r="G47" i="1"/>
  <c r="K47" i="1"/>
  <c r="R47" i="1"/>
  <c r="Z47" i="1"/>
  <c r="E78" i="1"/>
  <c r="I78" i="1"/>
  <c r="N78" i="1"/>
  <c r="V78" i="1"/>
  <c r="O47" i="1"/>
  <c r="W47" i="1"/>
  <c r="D47" i="1"/>
  <c r="H47" i="1"/>
  <c r="L47" i="1"/>
  <c r="T47" i="1"/>
  <c r="F78" i="1"/>
  <c r="J78" i="1"/>
  <c r="P78" i="1"/>
  <c r="X78" i="1"/>
  <c r="O322" i="1"/>
  <c r="W322" i="1"/>
  <c r="O259" i="1"/>
  <c r="M259" i="1"/>
  <c r="U259" i="1"/>
  <c r="M278" i="1"/>
  <c r="M89" i="1"/>
  <c r="S57" i="1"/>
  <c r="AA57" i="1"/>
  <c r="Q89" i="1"/>
  <c r="Y89" i="1"/>
  <c r="W100" i="1"/>
  <c r="Y247" i="1"/>
  <c r="W185" i="1"/>
  <c r="W259" i="1"/>
  <c r="Y278" i="1"/>
  <c r="U290" i="1"/>
  <c r="Q322" i="1"/>
  <c r="Y322" i="1"/>
  <c r="Q57" i="1"/>
  <c r="O89" i="1"/>
  <c r="M100" i="1"/>
  <c r="Q133" i="1"/>
  <c r="Q142" i="1" s="1"/>
  <c r="Y133" i="1"/>
  <c r="Y142" i="1" s="1"/>
  <c r="U133" i="1"/>
  <c r="U142" i="1" s="1"/>
  <c r="Q185" i="1"/>
  <c r="Q228" i="1"/>
  <c r="Q237" i="1" s="1"/>
  <c r="M247" i="1"/>
  <c r="U247" i="1"/>
  <c r="AA259" i="1"/>
  <c r="S89" i="1"/>
  <c r="AA89" i="1"/>
  <c r="Q100" i="1"/>
  <c r="S133" i="1"/>
  <c r="S142" i="1" s="1"/>
  <c r="AA133" i="1"/>
  <c r="AA142" i="1" s="1"/>
  <c r="M197" i="1"/>
  <c r="M206" i="1" s="1"/>
  <c r="U197" i="1"/>
  <c r="U206" i="1" s="1"/>
  <c r="AA197" i="1"/>
  <c r="AA206" i="1" s="1"/>
  <c r="Q197" i="1"/>
  <c r="Q206" i="1" s="1"/>
  <c r="S247" i="1"/>
  <c r="AA247" i="1"/>
  <c r="W247" i="1"/>
  <c r="W278" i="1"/>
  <c r="O57" i="1"/>
  <c r="W57" i="1"/>
  <c r="S100" i="1"/>
  <c r="AA100" i="1"/>
  <c r="M185" i="1"/>
  <c r="U185" i="1"/>
  <c r="M228" i="1"/>
  <c r="M237" i="1" s="1"/>
  <c r="U237" i="1"/>
  <c r="S237" i="1"/>
  <c r="Q259" i="1"/>
  <c r="Y259" i="1"/>
  <c r="S185" i="1"/>
  <c r="AA185" i="1"/>
  <c r="Y185" i="1"/>
  <c r="O197" i="1"/>
  <c r="O206" i="1" s="1"/>
  <c r="W197" i="1"/>
  <c r="W206" i="1" s="1"/>
  <c r="O228" i="1"/>
  <c r="O237" i="1" s="1"/>
  <c r="W237" i="1"/>
  <c r="Q278" i="1"/>
  <c r="U278" i="1"/>
  <c r="Y290" i="1"/>
  <c r="U322" i="1"/>
  <c r="O133" i="1"/>
  <c r="O142" i="1" s="1"/>
  <c r="O278" i="1"/>
  <c r="Y57" i="1"/>
  <c r="U89" i="1"/>
  <c r="O100" i="1"/>
  <c r="U100" i="1"/>
  <c r="Y197" i="1"/>
  <c r="Y206" i="1" s="1"/>
  <c r="O247" i="1"/>
  <c r="S278" i="1"/>
  <c r="AA278" i="1"/>
  <c r="AA290" i="1"/>
  <c r="Q290" i="1"/>
  <c r="S322" i="1"/>
  <c r="AA322" i="1"/>
  <c r="M57" i="1"/>
  <c r="U57" i="1"/>
  <c r="W89" i="1"/>
  <c r="Y100" i="1"/>
  <c r="W133" i="1"/>
  <c r="W142" i="1" s="1"/>
  <c r="M133" i="1"/>
  <c r="M142" i="1" s="1"/>
  <c r="O185" i="1"/>
  <c r="S197" i="1"/>
  <c r="S206" i="1" s="1"/>
  <c r="AA228" i="1"/>
  <c r="AA237" i="1" s="1"/>
  <c r="Y228" i="1"/>
  <c r="Y237" i="1" s="1"/>
  <c r="Q247" i="1"/>
  <c r="S259" i="1"/>
  <c r="M290" i="1"/>
  <c r="S290" i="1"/>
  <c r="O290" i="1"/>
  <c r="W290" i="1"/>
  <c r="M322" i="1"/>
  <c r="W78" i="1" l="1"/>
  <c r="AA109" i="1"/>
  <c r="AA78" i="1"/>
  <c r="S109" i="1"/>
  <c r="M109" i="1"/>
  <c r="O109" i="1"/>
  <c r="M78" i="1"/>
  <c r="Q109" i="1"/>
  <c r="U109" i="1"/>
  <c r="Y109" i="1"/>
  <c r="W109" i="1"/>
  <c r="S78" i="1"/>
  <c r="O78" i="1"/>
  <c r="U78" i="1"/>
  <c r="Q78" i="1"/>
  <c r="Y78" i="1"/>
</calcChain>
</file>

<file path=xl/sharedStrings.xml><?xml version="1.0" encoding="utf-8"?>
<sst xmlns="http://schemas.openxmlformats.org/spreadsheetml/2006/main" count="1614" uniqueCount="104">
  <si>
    <t>№__________от "___"________20__г.</t>
  </si>
  <si>
    <t>СОГЛАСОВАНО:</t>
  </si>
  <si>
    <t>УТВЕРЖДАЮ:</t>
  </si>
  <si>
    <t>______________________________</t>
  </si>
  <si>
    <t>(наименование учреждения)</t>
  </si>
  <si>
    <t xml:space="preserve">(наименование общеобразовательного </t>
  </si>
  <si>
    <t>учреждения)</t>
  </si>
  <si>
    <t>(Ф.И.О. руководителя учреждения)</t>
  </si>
  <si>
    <t>"___"_______________20___г</t>
  </si>
  <si>
    <t xml:space="preserve">1        неделя </t>
  </si>
  <si>
    <t xml:space="preserve">День 1  </t>
  </si>
  <si>
    <t xml:space="preserve"> Завтрак</t>
  </si>
  <si>
    <t>Наименование продукта</t>
  </si>
  <si>
    <t>Выход,г</t>
  </si>
  <si>
    <t>Белки,г</t>
  </si>
  <si>
    <t>Жиры,г</t>
  </si>
  <si>
    <t>Углеводы,г</t>
  </si>
  <si>
    <t>Эн.цен,ккал.</t>
  </si>
  <si>
    <t>Витамины, мг</t>
  </si>
  <si>
    <t>Минеральные вещества, мг</t>
  </si>
  <si>
    <t>№сб/рец</t>
  </si>
  <si>
    <t>7-11 лет</t>
  </si>
  <si>
    <t>12 лет и старше</t>
  </si>
  <si>
    <t>C</t>
  </si>
  <si>
    <t>B1</t>
  </si>
  <si>
    <t>B2</t>
  </si>
  <si>
    <t>A</t>
  </si>
  <si>
    <t>Ca</t>
  </si>
  <si>
    <t>P</t>
  </si>
  <si>
    <t>Mg</t>
  </si>
  <si>
    <t>Fe</t>
  </si>
  <si>
    <t xml:space="preserve">Каша молочная рисовая с маслом </t>
  </si>
  <si>
    <t>150/5</t>
  </si>
  <si>
    <t>Батон нарезной витаминизированный</t>
  </si>
  <si>
    <t>б/н</t>
  </si>
  <si>
    <t>Итого:</t>
  </si>
  <si>
    <t xml:space="preserve"> Обед</t>
  </si>
  <si>
    <t>200/1</t>
  </si>
  <si>
    <t>250/1</t>
  </si>
  <si>
    <t>Мясо тушенное с овощами</t>
  </si>
  <si>
    <t>Макароны отварные</t>
  </si>
  <si>
    <t>Хлеб ржано-пшеничный</t>
  </si>
  <si>
    <t>Итого за день:</t>
  </si>
  <si>
    <t xml:space="preserve">День  2  </t>
  </si>
  <si>
    <t>Обед</t>
  </si>
  <si>
    <t>50/40</t>
  </si>
  <si>
    <t xml:space="preserve">День 3  </t>
  </si>
  <si>
    <t xml:space="preserve">Каша манная молочная с маслом </t>
  </si>
  <si>
    <t xml:space="preserve">  Обед</t>
  </si>
  <si>
    <t>Каша гречневая рассыпчатая</t>
  </si>
  <si>
    <t xml:space="preserve">День 4  </t>
  </si>
  <si>
    <t>Каша молочная пшенная с маслом сливочным</t>
  </si>
  <si>
    <t>Чай с сахаром</t>
  </si>
  <si>
    <t>Тутельян     33</t>
  </si>
  <si>
    <t>13,,05</t>
  </si>
  <si>
    <t>Картофельное пюре</t>
  </si>
  <si>
    <t xml:space="preserve">День 5  </t>
  </si>
  <si>
    <t xml:space="preserve">2 неделя </t>
  </si>
  <si>
    <t xml:space="preserve">День 1   </t>
  </si>
  <si>
    <t xml:space="preserve">  Завтрак</t>
  </si>
  <si>
    <t xml:space="preserve">День 2    </t>
  </si>
  <si>
    <t xml:space="preserve">   Завтрак</t>
  </si>
  <si>
    <t xml:space="preserve">  Обед  </t>
  </si>
  <si>
    <t xml:space="preserve">Компот из сухофруктов </t>
  </si>
  <si>
    <t xml:space="preserve">День  4  </t>
  </si>
  <si>
    <t xml:space="preserve">День 5   </t>
  </si>
  <si>
    <t>Суп вермишелевый с зеленью</t>
  </si>
  <si>
    <t>Рассольник ленинградский cо сметаной и   зеленью</t>
  </si>
  <si>
    <t>60/30</t>
  </si>
  <si>
    <t>Борщ из свежей капусты cо сметаной и   зеленью</t>
  </si>
  <si>
    <t xml:space="preserve">Цыплята отварные, соус красный основной </t>
  </si>
  <si>
    <t>Рыба тушенная в томате с овощами</t>
  </si>
  <si>
    <t>Суп картофельный с пшеном  с  зеленью</t>
  </si>
  <si>
    <t>200/15</t>
  </si>
  <si>
    <t xml:space="preserve">Жаркое по- домашнему </t>
  </si>
  <si>
    <t>Тефтели в томатном соусе</t>
  </si>
  <si>
    <t>Компот из яблок</t>
  </si>
  <si>
    <t>Каша молочная геркулесовая  с маслом сливочным</t>
  </si>
  <si>
    <t xml:space="preserve">  Полдник</t>
  </si>
  <si>
    <t>Кондитерское изделие про-го про-ва</t>
  </si>
  <si>
    <t>Напиток из яблок</t>
  </si>
  <si>
    <t>Чай с сахаром и лимоном</t>
  </si>
  <si>
    <t>200/15/7</t>
  </si>
  <si>
    <t>Компот из ягод</t>
  </si>
  <si>
    <t xml:space="preserve">Фрукт </t>
  </si>
  <si>
    <t>Кондитерское изделие собственного про-ва (Ватрушка с творогом)</t>
  </si>
  <si>
    <t>Макароны запечёные с сыром</t>
  </si>
  <si>
    <t>Мучное кондитерское изделие собственного производства</t>
  </si>
  <si>
    <t>200/5/1</t>
  </si>
  <si>
    <t>250/5/1</t>
  </si>
  <si>
    <t xml:space="preserve">Винегрет </t>
  </si>
  <si>
    <t>Суп гороховый с зеленью</t>
  </si>
  <si>
    <t>Щи из свежей капусты со сметаной и зеленью</t>
  </si>
  <si>
    <t xml:space="preserve">Печень тушеная в соусе </t>
  </si>
  <si>
    <t xml:space="preserve">Суп Крестьянский </t>
  </si>
  <si>
    <t>Салат из свежей капусты</t>
  </si>
  <si>
    <t>Огурец свежий</t>
  </si>
  <si>
    <t xml:space="preserve">Помидор свежий </t>
  </si>
  <si>
    <t xml:space="preserve">Салат морковь с сахаром </t>
  </si>
  <si>
    <t>Свекла с маслом растительным</t>
  </si>
  <si>
    <t>Котлета  мясная с соусом</t>
  </si>
  <si>
    <t>Биточки с соусом</t>
  </si>
  <si>
    <t xml:space="preserve">Плов </t>
  </si>
  <si>
    <t xml:space="preserve">Меню примерное 
двухнедельное трехразовое (завтрак, обед и полдник) для питания детей
 учащихся начального общего и среднего образования, посещающих группу продленного дня в муниципальных общеобразовательных организациях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</si>
</sst>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24"/>
      <color theme="1"/>
      <name val="Calibri"/>
      <family val="2"/>
      <scheme val="minor"/>
    </font>
    <font>
      <sz val="24"/>
      <name val="Arial"/>
      <family val="2"/>
      <charset val="204"/>
    </font>
    <font>
      <sz val="22"/>
      <color theme="1"/>
      <name val="Calibri"/>
      <family val="2"/>
      <scheme val="minor"/>
    </font>
    <font>
      <sz val="28"/>
      <name val="Times New Roman"/>
      <family val="1"/>
      <charset val="204"/>
    </font>
    <font>
      <sz val="26"/>
      <color theme="1"/>
      <name val="Calibri"/>
      <family val="2"/>
      <scheme val="minor"/>
    </font>
    <font>
      <b/>
      <sz val="28"/>
      <name val="Times New Roman"/>
      <family val="1"/>
      <charset val="204"/>
    </font>
    <font>
      <sz val="28"/>
      <name val="Arial"/>
      <family val="2"/>
      <charset val="204"/>
    </font>
    <font>
      <sz val="28"/>
      <color theme="1"/>
      <name val="Calibri"/>
      <family val="2"/>
      <scheme val="minor"/>
    </font>
    <font>
      <sz val="26"/>
      <name val="Arial"/>
      <family val="2"/>
      <charset val="204"/>
    </font>
    <font>
      <sz val="30"/>
      <color theme="1"/>
      <name val="Calibri"/>
      <family val="2"/>
      <scheme val="minor"/>
    </font>
    <font>
      <b/>
      <sz val="32"/>
      <name val="Times New Roman"/>
      <family val="1"/>
      <charset val="204"/>
    </font>
    <font>
      <sz val="32"/>
      <name val="Times New Roman"/>
      <family val="1"/>
      <charset val="204"/>
    </font>
    <font>
      <sz val="32"/>
      <name val="Arial"/>
      <family val="2"/>
      <charset val="204"/>
    </font>
    <font>
      <b/>
      <sz val="32"/>
      <color rgb="FF000000"/>
      <name val="Times New Roman"/>
      <family val="1"/>
      <charset val="204"/>
    </font>
    <font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color theme="1"/>
      <name val="Calibri"/>
      <family val="2"/>
      <scheme val="minor"/>
    </font>
    <font>
      <b/>
      <sz val="2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2" fontId="5" fillId="2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9" fillId="0" borderId="0" xfId="0" applyFont="1"/>
    <xf numFmtId="2" fontId="5" fillId="0" borderId="0" xfId="0" applyNumberFormat="1" applyFont="1" applyAlignment="1">
      <alignment horizontal="left" vertical="center"/>
    </xf>
    <xf numFmtId="0" fontId="8" fillId="0" borderId="0" xfId="0" applyFont="1"/>
    <xf numFmtId="0" fontId="5" fillId="0" borderId="0" xfId="0" applyFont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Fill="1" applyAlignment="1">
      <alignment horizontal="left" indent="4"/>
    </xf>
    <xf numFmtId="0" fontId="13" fillId="0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2" fontId="13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2" fontId="13" fillId="2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2" fontId="13" fillId="2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2" fontId="13" fillId="2" borderId="7" xfId="0" applyNumberFormat="1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Fill="1" applyBorder="1"/>
    <xf numFmtId="0" fontId="13" fillId="0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4" fillId="0" borderId="0" xfId="0" applyFont="1" applyFill="1" applyBorder="1"/>
    <xf numFmtId="0" fontId="13" fillId="2" borderId="1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7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5"/>
  <sheetViews>
    <sheetView showGridLines="0" tabSelected="1" view="pageBreakPreview" topLeftCell="A304" zoomScale="25" zoomScaleNormal="40" zoomScaleSheetLayoutView="25" workbookViewId="0">
      <selection activeCell="E335" sqref="E335"/>
    </sheetView>
  </sheetViews>
  <sheetFormatPr defaultRowHeight="36" x14ac:dyDescent="0.55000000000000004"/>
  <cols>
    <col min="1" max="1" width="80.7109375" style="16" customWidth="1"/>
    <col min="2" max="3" width="29.85546875" style="16" customWidth="1"/>
    <col min="4" max="4" width="18.85546875" style="16" customWidth="1"/>
    <col min="5" max="5" width="18.7109375" style="16" customWidth="1"/>
    <col min="6" max="6" width="22" style="16" customWidth="1"/>
    <col min="7" max="7" width="20.5703125" style="16" customWidth="1"/>
    <col min="8" max="11" width="26.7109375" style="16" customWidth="1"/>
    <col min="12" max="13" width="20.7109375" style="16" customWidth="1"/>
    <col min="14" max="14" width="20.28515625" style="16" customWidth="1"/>
    <col min="15" max="15" width="19.7109375" style="16" customWidth="1"/>
    <col min="16" max="17" width="19.42578125" style="16" customWidth="1"/>
    <col min="18" max="18" width="21.7109375" style="16" customWidth="1"/>
    <col min="19" max="19" width="23.140625" style="16" customWidth="1"/>
    <col min="20" max="20" width="24.140625" style="16" customWidth="1"/>
    <col min="21" max="21" width="22.42578125" style="16" customWidth="1"/>
    <col min="22" max="22" width="22.28515625" style="16" customWidth="1"/>
    <col min="23" max="23" width="27.7109375" style="16" customWidth="1"/>
    <col min="24" max="25" width="24.85546875" style="16" customWidth="1"/>
    <col min="26" max="27" width="19.85546875" style="16" customWidth="1"/>
    <col min="28" max="28" width="30" style="16" customWidth="1"/>
  </cols>
  <sheetData>
    <row r="1" spans="1:28" s="16" customFormat="1" x14ac:dyDescent="0.55000000000000004"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8"/>
      <c r="R1" s="18"/>
      <c r="S1" s="18"/>
      <c r="T1" s="18"/>
      <c r="U1" s="18"/>
      <c r="V1" s="18"/>
      <c r="W1" s="18"/>
      <c r="X1" s="18"/>
      <c r="Y1" s="18"/>
      <c r="Z1" s="17"/>
      <c r="AA1" s="17"/>
      <c r="AB1" s="17"/>
    </row>
    <row r="2" spans="1:28" s="16" customFormat="1" x14ac:dyDescent="0.55000000000000004"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8"/>
      <c r="R2" s="18"/>
      <c r="S2" s="18"/>
      <c r="T2" s="18"/>
      <c r="U2" s="17" t="s">
        <v>0</v>
      </c>
      <c r="V2" s="17"/>
      <c r="W2" s="17"/>
    </row>
    <row r="3" spans="1:28" s="16" customFormat="1" x14ac:dyDescent="0.55000000000000004">
      <c r="Q3" s="18"/>
      <c r="R3" s="18"/>
      <c r="S3" s="18"/>
      <c r="T3" s="18"/>
    </row>
    <row r="4" spans="1:28" s="16" customFormat="1" x14ac:dyDescent="0.55000000000000004">
      <c r="A4" s="19" t="s">
        <v>1</v>
      </c>
      <c r="B4" s="14"/>
      <c r="C4" s="15"/>
      <c r="D4" s="15"/>
      <c r="E4" s="15"/>
      <c r="F4" s="13"/>
      <c r="G4" s="18"/>
      <c r="H4" s="18"/>
      <c r="I4" s="18"/>
      <c r="J4" s="18"/>
      <c r="K4" s="18"/>
      <c r="L4" s="94"/>
      <c r="M4" s="94"/>
      <c r="N4" s="94"/>
      <c r="O4" s="94"/>
      <c r="P4" s="94"/>
      <c r="Q4" s="18"/>
      <c r="R4" s="18"/>
      <c r="S4" s="18"/>
      <c r="T4" s="18"/>
      <c r="U4" s="17" t="s">
        <v>2</v>
      </c>
      <c r="V4" s="17"/>
      <c r="W4" s="17"/>
    </row>
    <row r="5" spans="1:28" s="16" customFormat="1" x14ac:dyDescent="0.55000000000000004">
      <c r="A5" s="19" t="s">
        <v>3</v>
      </c>
      <c r="B5" s="14"/>
      <c r="C5" s="15"/>
      <c r="D5" s="15"/>
      <c r="E5" s="15"/>
      <c r="F5" s="13"/>
      <c r="G5" s="18"/>
      <c r="H5" s="18"/>
      <c r="I5" s="18"/>
      <c r="J5" s="18"/>
      <c r="K5" s="18"/>
      <c r="L5" s="94"/>
      <c r="M5" s="94"/>
      <c r="N5" s="94"/>
      <c r="O5" s="94"/>
      <c r="P5" s="94"/>
      <c r="Q5" s="18"/>
      <c r="R5" s="18"/>
      <c r="S5" s="18"/>
      <c r="T5" s="18"/>
      <c r="U5" s="17"/>
      <c r="V5" s="17"/>
      <c r="W5" s="17"/>
    </row>
    <row r="6" spans="1:28" s="16" customFormat="1" x14ac:dyDescent="0.55000000000000004">
      <c r="A6" s="19" t="s">
        <v>3</v>
      </c>
      <c r="B6" s="14"/>
      <c r="C6" s="15"/>
      <c r="D6" s="15"/>
      <c r="E6" s="17"/>
      <c r="F6" s="17"/>
      <c r="G6" s="17"/>
      <c r="H6" s="17"/>
      <c r="I6" s="17"/>
      <c r="J6" s="17"/>
      <c r="K6" s="17"/>
      <c r="L6" s="94"/>
      <c r="M6" s="94"/>
      <c r="N6" s="94"/>
      <c r="O6" s="94"/>
      <c r="P6" s="94"/>
      <c r="Q6" s="18"/>
      <c r="R6" s="18"/>
      <c r="S6" s="18"/>
      <c r="T6" s="18"/>
      <c r="U6" s="17" t="s">
        <v>4</v>
      </c>
      <c r="V6" s="17"/>
      <c r="W6" s="17"/>
    </row>
    <row r="7" spans="1:28" s="16" customFormat="1" x14ac:dyDescent="0.55000000000000004">
      <c r="A7" s="19" t="s">
        <v>5</v>
      </c>
      <c r="B7" s="14"/>
      <c r="C7" s="15"/>
      <c r="D7" s="15"/>
      <c r="E7" s="17"/>
      <c r="F7" s="17"/>
      <c r="G7" s="17"/>
      <c r="H7" s="17"/>
      <c r="I7" s="17"/>
      <c r="J7" s="17"/>
      <c r="K7" s="17"/>
      <c r="L7" s="15"/>
      <c r="M7" s="17"/>
      <c r="N7" s="17"/>
      <c r="O7" s="17"/>
      <c r="P7" s="17"/>
      <c r="Q7" s="18"/>
      <c r="R7" s="18"/>
      <c r="S7" s="18"/>
      <c r="T7" s="18"/>
      <c r="U7" s="15"/>
      <c r="V7" s="17"/>
      <c r="W7" s="17"/>
    </row>
    <row r="8" spans="1:28" s="16" customFormat="1" x14ac:dyDescent="0.55000000000000004">
      <c r="A8" s="19" t="s">
        <v>6</v>
      </c>
      <c r="B8" s="14"/>
      <c r="C8" s="15"/>
      <c r="D8" s="15"/>
      <c r="E8" s="17"/>
      <c r="F8" s="17"/>
      <c r="G8" s="17"/>
      <c r="H8" s="17"/>
      <c r="I8" s="17"/>
      <c r="J8" s="17"/>
      <c r="K8" s="17"/>
      <c r="L8" s="15"/>
      <c r="M8" s="17"/>
      <c r="N8" s="17"/>
      <c r="O8" s="17"/>
      <c r="P8" s="17"/>
      <c r="Q8" s="18"/>
      <c r="R8" s="18"/>
      <c r="S8" s="18"/>
      <c r="T8" s="18"/>
      <c r="U8" s="15"/>
      <c r="V8" s="17"/>
      <c r="W8" s="17"/>
    </row>
    <row r="9" spans="1:28" s="16" customFormat="1" x14ac:dyDescent="0.55000000000000004">
      <c r="A9" s="19" t="s">
        <v>3</v>
      </c>
      <c r="B9" s="14"/>
      <c r="C9" s="15"/>
      <c r="D9" s="15"/>
      <c r="E9" s="17"/>
      <c r="F9" s="17"/>
      <c r="G9" s="17"/>
      <c r="H9" s="17"/>
      <c r="I9" s="17"/>
      <c r="J9" s="17"/>
      <c r="K9" s="17"/>
      <c r="L9" s="94"/>
      <c r="M9" s="94"/>
      <c r="N9" s="94"/>
      <c r="O9" s="94"/>
      <c r="P9" s="94"/>
      <c r="Q9" s="18"/>
      <c r="R9" s="18"/>
      <c r="S9" s="18"/>
      <c r="T9" s="18"/>
      <c r="U9" s="17"/>
      <c r="V9" s="17"/>
      <c r="W9" s="17"/>
    </row>
    <row r="10" spans="1:28" s="16" customFormat="1" x14ac:dyDescent="0.55000000000000004">
      <c r="A10" s="19" t="s">
        <v>7</v>
      </c>
      <c r="B10" s="14"/>
      <c r="C10" s="15"/>
      <c r="D10" s="15"/>
      <c r="E10" s="17"/>
      <c r="F10" s="17"/>
      <c r="G10" s="17"/>
      <c r="H10" s="17"/>
      <c r="I10" s="17"/>
      <c r="J10" s="17"/>
      <c r="K10" s="17"/>
      <c r="L10" s="94"/>
      <c r="M10" s="94"/>
      <c r="N10" s="94"/>
      <c r="O10" s="94"/>
      <c r="P10" s="94"/>
      <c r="Q10" s="18"/>
      <c r="R10" s="18"/>
      <c r="S10" s="18"/>
      <c r="T10" s="18"/>
      <c r="U10" s="17" t="s">
        <v>7</v>
      </c>
      <c r="V10" s="17"/>
      <c r="W10" s="17"/>
    </row>
    <row r="11" spans="1:28" s="16" customFormat="1" x14ac:dyDescent="0.55000000000000004">
      <c r="A11" s="19" t="s">
        <v>8</v>
      </c>
      <c r="B11" s="14"/>
      <c r="C11" s="15"/>
      <c r="D11" s="15"/>
      <c r="E11" s="19"/>
      <c r="F11" s="13"/>
      <c r="G11" s="18"/>
      <c r="H11" s="18"/>
      <c r="I11" s="18"/>
      <c r="J11" s="18"/>
      <c r="K11" s="18"/>
      <c r="L11" s="95"/>
      <c r="M11" s="95"/>
      <c r="N11" s="95"/>
      <c r="O11" s="95"/>
      <c r="P11" s="95"/>
      <c r="Q11" s="18"/>
      <c r="R11" s="18"/>
      <c r="S11" s="18"/>
      <c r="T11" s="18"/>
      <c r="U11" s="19" t="s">
        <v>8</v>
      </c>
      <c r="V11" s="19"/>
      <c r="W11" s="19"/>
    </row>
    <row r="12" spans="1:28" s="16" customFormat="1" x14ac:dyDescent="0.55000000000000004">
      <c r="A12" s="19"/>
      <c r="B12" s="14"/>
      <c r="C12" s="15"/>
      <c r="D12" s="15"/>
      <c r="E12" s="19"/>
      <c r="F12" s="13"/>
      <c r="G12" s="18"/>
      <c r="H12" s="18"/>
      <c r="I12" s="18"/>
      <c r="J12" s="18"/>
      <c r="K12" s="18"/>
      <c r="L12" s="19"/>
      <c r="M12" s="19"/>
      <c r="N12" s="19"/>
      <c r="O12" s="19"/>
      <c r="P12" s="19"/>
      <c r="Q12" s="18"/>
      <c r="R12" s="18"/>
      <c r="S12" s="18"/>
      <c r="T12" s="18"/>
      <c r="U12" s="19"/>
      <c r="V12" s="19"/>
      <c r="W12" s="19"/>
    </row>
    <row r="13" spans="1:28" s="16" customFormat="1" x14ac:dyDescent="0.55000000000000004">
      <c r="A13" s="96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</row>
    <row r="14" spans="1:28" ht="35.25" x14ac:dyDescent="0.45">
      <c r="A14" s="19"/>
      <c r="B14" s="14"/>
      <c r="C14" s="15"/>
      <c r="D14" s="15"/>
      <c r="E14" s="15"/>
      <c r="F14" s="13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</row>
    <row r="15" spans="1:28" s="82" customFormat="1" ht="180" customHeight="1" x14ac:dyDescent="0.7">
      <c r="A15" s="97" t="s">
        <v>103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</row>
    <row r="16" spans="1:28" ht="40.5" x14ac:dyDescent="0.5">
      <c r="A16" s="25" t="s">
        <v>9</v>
      </c>
      <c r="B16" s="26"/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9"/>
    </row>
    <row r="17" spans="1:28" ht="40.5" x14ac:dyDescent="0.55000000000000004">
      <c r="A17" s="30" t="s">
        <v>10</v>
      </c>
      <c r="B17" s="26"/>
      <c r="C17" s="27"/>
      <c r="D17" s="28"/>
      <c r="E17" s="28"/>
      <c r="F17" s="28"/>
      <c r="G17" s="28"/>
      <c r="H17" s="28"/>
      <c r="I17" s="28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2"/>
    </row>
    <row r="18" spans="1:28" ht="40.5" x14ac:dyDescent="0.55000000000000004">
      <c r="A18" s="30" t="s">
        <v>11</v>
      </c>
      <c r="B18" s="26"/>
      <c r="C18" s="27"/>
      <c r="D18" s="28"/>
      <c r="E18" s="28"/>
      <c r="F18" s="28"/>
      <c r="G18" s="28"/>
      <c r="H18" s="28"/>
      <c r="I18" s="28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2"/>
    </row>
    <row r="19" spans="1:28" ht="39.75" x14ac:dyDescent="0.25">
      <c r="A19" s="87" t="s">
        <v>12</v>
      </c>
      <c r="B19" s="87" t="s">
        <v>13</v>
      </c>
      <c r="C19" s="87"/>
      <c r="D19" s="89" t="s">
        <v>14</v>
      </c>
      <c r="E19" s="89"/>
      <c r="F19" s="89" t="s">
        <v>15</v>
      </c>
      <c r="G19" s="89"/>
      <c r="H19" s="89" t="s">
        <v>16</v>
      </c>
      <c r="I19" s="89"/>
      <c r="J19" s="89" t="s">
        <v>17</v>
      </c>
      <c r="K19" s="89"/>
      <c r="L19" s="88" t="s">
        <v>18</v>
      </c>
      <c r="M19" s="88"/>
      <c r="N19" s="88"/>
      <c r="O19" s="88"/>
      <c r="P19" s="88"/>
      <c r="Q19" s="88"/>
      <c r="R19" s="88"/>
      <c r="S19" s="88"/>
      <c r="T19" s="88" t="s">
        <v>19</v>
      </c>
      <c r="U19" s="88"/>
      <c r="V19" s="88"/>
      <c r="W19" s="88"/>
      <c r="X19" s="88"/>
      <c r="Y19" s="88"/>
      <c r="Z19" s="88"/>
      <c r="AA19" s="88"/>
      <c r="AB19" s="86" t="s">
        <v>20</v>
      </c>
    </row>
    <row r="20" spans="1:28" ht="39.75" x14ac:dyDescent="0.25">
      <c r="A20" s="87"/>
      <c r="B20" s="87" t="s">
        <v>21</v>
      </c>
      <c r="C20" s="98" t="s">
        <v>22</v>
      </c>
      <c r="D20" s="87" t="s">
        <v>21</v>
      </c>
      <c r="E20" s="87" t="s">
        <v>22</v>
      </c>
      <c r="F20" s="87" t="s">
        <v>21</v>
      </c>
      <c r="G20" s="87" t="s">
        <v>22</v>
      </c>
      <c r="H20" s="87" t="s">
        <v>21</v>
      </c>
      <c r="I20" s="87" t="s">
        <v>22</v>
      </c>
      <c r="J20" s="87" t="s">
        <v>21</v>
      </c>
      <c r="K20" s="87" t="s">
        <v>22</v>
      </c>
      <c r="L20" s="88" t="s">
        <v>23</v>
      </c>
      <c r="M20" s="88"/>
      <c r="N20" s="88" t="s">
        <v>24</v>
      </c>
      <c r="O20" s="88"/>
      <c r="P20" s="87" t="s">
        <v>25</v>
      </c>
      <c r="Q20" s="87"/>
      <c r="R20" s="87" t="s">
        <v>26</v>
      </c>
      <c r="S20" s="87"/>
      <c r="T20" s="87" t="s">
        <v>27</v>
      </c>
      <c r="U20" s="87"/>
      <c r="V20" s="87" t="s">
        <v>28</v>
      </c>
      <c r="W20" s="87"/>
      <c r="X20" s="87" t="s">
        <v>29</v>
      </c>
      <c r="Y20" s="87"/>
      <c r="Z20" s="87" t="s">
        <v>30</v>
      </c>
      <c r="AA20" s="87"/>
      <c r="AB20" s="86"/>
    </row>
    <row r="21" spans="1:28" s="5" customFormat="1" ht="112.5" customHeight="1" x14ac:dyDescent="0.5">
      <c r="A21" s="87"/>
      <c r="B21" s="87"/>
      <c r="C21" s="98"/>
      <c r="D21" s="87"/>
      <c r="E21" s="87"/>
      <c r="F21" s="87"/>
      <c r="G21" s="87"/>
      <c r="H21" s="87"/>
      <c r="I21" s="87"/>
      <c r="J21" s="87"/>
      <c r="K21" s="87"/>
      <c r="L21" s="33" t="s">
        <v>21</v>
      </c>
      <c r="M21" s="33" t="s">
        <v>22</v>
      </c>
      <c r="N21" s="33" t="s">
        <v>21</v>
      </c>
      <c r="O21" s="33" t="s">
        <v>22</v>
      </c>
      <c r="P21" s="33" t="s">
        <v>21</v>
      </c>
      <c r="Q21" s="33" t="s">
        <v>22</v>
      </c>
      <c r="R21" s="33" t="s">
        <v>21</v>
      </c>
      <c r="S21" s="33" t="s">
        <v>22</v>
      </c>
      <c r="T21" s="33" t="s">
        <v>21</v>
      </c>
      <c r="U21" s="33" t="s">
        <v>22</v>
      </c>
      <c r="V21" s="33" t="s">
        <v>21</v>
      </c>
      <c r="W21" s="33" t="s">
        <v>22</v>
      </c>
      <c r="X21" s="33" t="s">
        <v>21</v>
      </c>
      <c r="Y21" s="33" t="s">
        <v>22</v>
      </c>
      <c r="Z21" s="33" t="s">
        <v>21</v>
      </c>
      <c r="AA21" s="33" t="s">
        <v>22</v>
      </c>
      <c r="AB21" s="86"/>
    </row>
    <row r="22" spans="1:28" ht="90" customHeight="1" x14ac:dyDescent="0.25">
      <c r="A22" s="34" t="s">
        <v>31</v>
      </c>
      <c r="B22" s="35" t="s">
        <v>32</v>
      </c>
      <c r="C22" s="35" t="s">
        <v>32</v>
      </c>
      <c r="D22" s="36">
        <v>2.3199999999999998</v>
      </c>
      <c r="E22" s="36">
        <v>2.3199999999999998</v>
      </c>
      <c r="F22" s="36">
        <v>6.2</v>
      </c>
      <c r="G22" s="36">
        <v>6.2</v>
      </c>
      <c r="H22" s="36">
        <v>24.49</v>
      </c>
      <c r="I22" s="36">
        <v>24.49</v>
      </c>
      <c r="J22" s="36">
        <v>168.95</v>
      </c>
      <c r="K22" s="36">
        <v>168.95</v>
      </c>
      <c r="L22" s="37">
        <v>0</v>
      </c>
      <c r="M22" s="37">
        <v>0</v>
      </c>
      <c r="N22" s="37">
        <v>0.02</v>
      </c>
      <c r="O22" s="37">
        <v>0.02</v>
      </c>
      <c r="P22" s="37">
        <v>0.02</v>
      </c>
      <c r="Q22" s="37">
        <v>0.02</v>
      </c>
      <c r="R22" s="37">
        <v>20</v>
      </c>
      <c r="S22" s="37">
        <v>20</v>
      </c>
      <c r="T22" s="37">
        <v>16.399999999999999</v>
      </c>
      <c r="U22" s="37">
        <v>16.399999999999999</v>
      </c>
      <c r="V22" s="37">
        <v>50.6</v>
      </c>
      <c r="W22" s="37">
        <v>50.6</v>
      </c>
      <c r="X22" s="37">
        <v>16.399999999999999</v>
      </c>
      <c r="Y22" s="37">
        <v>16.399999999999999</v>
      </c>
      <c r="Z22" s="37">
        <v>0.34</v>
      </c>
      <c r="AA22" s="37">
        <v>0.34</v>
      </c>
      <c r="AB22" s="35">
        <v>302</v>
      </c>
    </row>
    <row r="23" spans="1:28" ht="90" customHeight="1" x14ac:dyDescent="0.25">
      <c r="A23" s="34" t="s">
        <v>33</v>
      </c>
      <c r="B23" s="35">
        <v>18</v>
      </c>
      <c r="C23" s="35">
        <v>18</v>
      </c>
      <c r="D23" s="36">
        <v>1.35</v>
      </c>
      <c r="E23" s="36">
        <v>1.35</v>
      </c>
      <c r="F23" s="36">
        <v>0.52</v>
      </c>
      <c r="G23" s="36">
        <v>0.52</v>
      </c>
      <c r="H23" s="36">
        <v>9.25</v>
      </c>
      <c r="I23" s="36">
        <v>9.25</v>
      </c>
      <c r="J23" s="36">
        <v>47.4</v>
      </c>
      <c r="K23" s="36">
        <v>47.4</v>
      </c>
      <c r="L23" s="36">
        <v>0</v>
      </c>
      <c r="M23" s="36">
        <f t="shared" ref="M23" si="0">L23</f>
        <v>0</v>
      </c>
      <c r="N23" s="36">
        <v>0.02</v>
      </c>
      <c r="O23" s="36">
        <f t="shared" ref="O23" si="1">N23</f>
        <v>0.02</v>
      </c>
      <c r="P23" s="36">
        <v>0</v>
      </c>
      <c r="Q23" s="36">
        <f t="shared" ref="Q23" si="2">P23</f>
        <v>0</v>
      </c>
      <c r="R23" s="36">
        <v>0</v>
      </c>
      <c r="S23" s="36">
        <f t="shared" ref="S23" si="3">R23</f>
        <v>0</v>
      </c>
      <c r="T23" s="36">
        <v>5.94</v>
      </c>
      <c r="U23" s="36">
        <f t="shared" ref="U23" si="4">T23</f>
        <v>5.94</v>
      </c>
      <c r="V23" s="36">
        <v>5.94</v>
      </c>
      <c r="W23" s="36">
        <f t="shared" ref="W23" si="5">V23</f>
        <v>5.94</v>
      </c>
      <c r="X23" s="36">
        <v>10.44</v>
      </c>
      <c r="Y23" s="36">
        <f t="shared" ref="Y23" si="6">X23</f>
        <v>10.44</v>
      </c>
      <c r="Z23" s="36">
        <v>0.8</v>
      </c>
      <c r="AA23" s="36">
        <f t="shared" ref="AA23" si="7">Z23</f>
        <v>0.8</v>
      </c>
      <c r="AB23" s="35" t="s">
        <v>34</v>
      </c>
    </row>
    <row r="24" spans="1:28" ht="66" customHeight="1" x14ac:dyDescent="0.25">
      <c r="A24" s="34" t="s">
        <v>52</v>
      </c>
      <c r="B24" s="35" t="s">
        <v>73</v>
      </c>
      <c r="C24" s="35" t="s">
        <v>73</v>
      </c>
      <c r="D24" s="36">
        <v>0.2</v>
      </c>
      <c r="E24" s="36">
        <v>0.2</v>
      </c>
      <c r="F24" s="36">
        <v>0</v>
      </c>
      <c r="G24" s="36">
        <v>0</v>
      </c>
      <c r="H24" s="36">
        <v>15</v>
      </c>
      <c r="I24" s="36">
        <v>15</v>
      </c>
      <c r="J24" s="36">
        <v>58</v>
      </c>
      <c r="K24" s="36">
        <v>58</v>
      </c>
      <c r="L24" s="36">
        <v>0.02</v>
      </c>
      <c r="M24" s="36">
        <v>0.02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1.29</v>
      </c>
      <c r="U24" s="36">
        <v>1.29</v>
      </c>
      <c r="V24" s="36">
        <v>1.6</v>
      </c>
      <c r="W24" s="36">
        <v>1.6</v>
      </c>
      <c r="X24" s="36">
        <v>0.88</v>
      </c>
      <c r="Y24" s="36">
        <v>0.88</v>
      </c>
      <c r="Z24" s="36">
        <v>0.21</v>
      </c>
      <c r="AA24" s="36">
        <v>0.21</v>
      </c>
      <c r="AB24" s="35">
        <v>685</v>
      </c>
    </row>
    <row r="25" spans="1:28" ht="66" customHeight="1" x14ac:dyDescent="0.25">
      <c r="A25" s="38" t="s">
        <v>35</v>
      </c>
      <c r="B25" s="35"/>
      <c r="C25" s="39"/>
      <c r="D25" s="37">
        <f>SUM(D22:D24)</f>
        <v>3.87</v>
      </c>
      <c r="E25" s="37">
        <f t="shared" ref="E25:AA25" si="8">SUM(E22:E24)</f>
        <v>3.87</v>
      </c>
      <c r="F25" s="37">
        <f t="shared" si="8"/>
        <v>6.7200000000000006</v>
      </c>
      <c r="G25" s="37">
        <f t="shared" si="8"/>
        <v>6.7200000000000006</v>
      </c>
      <c r="H25" s="37">
        <f t="shared" si="8"/>
        <v>48.739999999999995</v>
      </c>
      <c r="I25" s="37">
        <f t="shared" si="8"/>
        <v>48.739999999999995</v>
      </c>
      <c r="J25" s="37">
        <f t="shared" si="8"/>
        <v>274.35000000000002</v>
      </c>
      <c r="K25" s="37">
        <f t="shared" si="8"/>
        <v>274.35000000000002</v>
      </c>
      <c r="L25" s="36">
        <f t="shared" si="8"/>
        <v>0.02</v>
      </c>
      <c r="M25" s="36">
        <f t="shared" si="8"/>
        <v>0.02</v>
      </c>
      <c r="N25" s="36">
        <f t="shared" si="8"/>
        <v>0.04</v>
      </c>
      <c r="O25" s="36">
        <f t="shared" si="8"/>
        <v>0.04</v>
      </c>
      <c r="P25" s="36">
        <f t="shared" si="8"/>
        <v>0.02</v>
      </c>
      <c r="Q25" s="36">
        <f t="shared" si="8"/>
        <v>0.02</v>
      </c>
      <c r="R25" s="36">
        <f t="shared" si="8"/>
        <v>20</v>
      </c>
      <c r="S25" s="36">
        <f t="shared" si="8"/>
        <v>20</v>
      </c>
      <c r="T25" s="36">
        <f t="shared" si="8"/>
        <v>23.63</v>
      </c>
      <c r="U25" s="36">
        <f t="shared" si="8"/>
        <v>23.63</v>
      </c>
      <c r="V25" s="36">
        <f t="shared" si="8"/>
        <v>58.14</v>
      </c>
      <c r="W25" s="36">
        <f t="shared" si="8"/>
        <v>58.14</v>
      </c>
      <c r="X25" s="36">
        <f t="shared" si="8"/>
        <v>27.719999999999995</v>
      </c>
      <c r="Y25" s="36">
        <f t="shared" si="8"/>
        <v>27.719999999999995</v>
      </c>
      <c r="Z25" s="36">
        <f t="shared" si="8"/>
        <v>1.35</v>
      </c>
      <c r="AA25" s="36">
        <f t="shared" si="8"/>
        <v>1.35</v>
      </c>
      <c r="AB25" s="40"/>
    </row>
    <row r="26" spans="1:28" ht="40.5" x14ac:dyDescent="0.25">
      <c r="A26" s="41"/>
      <c r="B26" s="42"/>
      <c r="C26" s="43"/>
      <c r="D26" s="44"/>
      <c r="E26" s="44"/>
      <c r="F26" s="44"/>
      <c r="G26" s="44"/>
      <c r="H26" s="44"/>
      <c r="I26" s="44"/>
      <c r="J26" s="44"/>
      <c r="K26" s="44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6"/>
    </row>
    <row r="27" spans="1:28" ht="40.5" x14ac:dyDescent="0.25">
      <c r="A27" s="41"/>
      <c r="B27" s="42"/>
      <c r="C27" s="43"/>
      <c r="D27" s="44"/>
      <c r="E27" s="44"/>
      <c r="F27" s="44"/>
      <c r="G27" s="44"/>
      <c r="H27" s="44"/>
      <c r="I27" s="44"/>
      <c r="J27" s="44"/>
      <c r="K27" s="44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6"/>
    </row>
    <row r="28" spans="1:28" ht="40.5" x14ac:dyDescent="0.5">
      <c r="A28" s="30" t="s">
        <v>36</v>
      </c>
      <c r="B28" s="26"/>
      <c r="C28" s="27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29"/>
    </row>
    <row r="29" spans="1:28" ht="39.75" x14ac:dyDescent="0.25">
      <c r="A29" s="87" t="s">
        <v>12</v>
      </c>
      <c r="B29" s="87" t="s">
        <v>13</v>
      </c>
      <c r="C29" s="87"/>
      <c r="D29" s="100" t="s">
        <v>14</v>
      </c>
      <c r="E29" s="100"/>
      <c r="F29" s="100" t="s">
        <v>15</v>
      </c>
      <c r="G29" s="100"/>
      <c r="H29" s="100" t="s">
        <v>16</v>
      </c>
      <c r="I29" s="100"/>
      <c r="J29" s="100" t="s">
        <v>17</v>
      </c>
      <c r="K29" s="100"/>
      <c r="L29" s="92" t="s">
        <v>18</v>
      </c>
      <c r="M29" s="93"/>
      <c r="N29" s="93"/>
      <c r="O29" s="93"/>
      <c r="P29" s="93"/>
      <c r="Q29" s="93"/>
      <c r="R29" s="93"/>
      <c r="S29" s="99"/>
      <c r="T29" s="92" t="s">
        <v>19</v>
      </c>
      <c r="U29" s="93"/>
      <c r="V29" s="93"/>
      <c r="W29" s="93"/>
      <c r="X29" s="93"/>
      <c r="Y29" s="93"/>
      <c r="Z29" s="93"/>
      <c r="AA29" s="93"/>
      <c r="AB29" s="86" t="s">
        <v>20</v>
      </c>
    </row>
    <row r="30" spans="1:28" ht="39.75" x14ac:dyDescent="0.25">
      <c r="A30" s="87"/>
      <c r="B30" s="87" t="s">
        <v>21</v>
      </c>
      <c r="C30" s="98" t="s">
        <v>22</v>
      </c>
      <c r="D30" s="98" t="s">
        <v>21</v>
      </c>
      <c r="E30" s="98" t="s">
        <v>22</v>
      </c>
      <c r="F30" s="98" t="s">
        <v>21</v>
      </c>
      <c r="G30" s="98" t="s">
        <v>22</v>
      </c>
      <c r="H30" s="98" t="s">
        <v>21</v>
      </c>
      <c r="I30" s="98" t="s">
        <v>22</v>
      </c>
      <c r="J30" s="98" t="s">
        <v>21</v>
      </c>
      <c r="K30" s="98" t="s">
        <v>22</v>
      </c>
      <c r="L30" s="92" t="s">
        <v>23</v>
      </c>
      <c r="M30" s="99"/>
      <c r="N30" s="92" t="s">
        <v>24</v>
      </c>
      <c r="O30" s="99"/>
      <c r="P30" s="90" t="s">
        <v>25</v>
      </c>
      <c r="Q30" s="91"/>
      <c r="R30" s="90" t="s">
        <v>26</v>
      </c>
      <c r="S30" s="91"/>
      <c r="T30" s="90" t="s">
        <v>27</v>
      </c>
      <c r="U30" s="91"/>
      <c r="V30" s="90" t="s">
        <v>28</v>
      </c>
      <c r="W30" s="91"/>
      <c r="X30" s="90" t="s">
        <v>29</v>
      </c>
      <c r="Y30" s="91"/>
      <c r="Z30" s="90" t="s">
        <v>30</v>
      </c>
      <c r="AA30" s="91"/>
      <c r="AB30" s="86"/>
    </row>
    <row r="31" spans="1:28" s="5" customFormat="1" ht="100.5" customHeight="1" x14ac:dyDescent="0.5">
      <c r="A31" s="87"/>
      <c r="B31" s="87"/>
      <c r="C31" s="98"/>
      <c r="D31" s="98"/>
      <c r="E31" s="98"/>
      <c r="F31" s="98"/>
      <c r="G31" s="98"/>
      <c r="H31" s="98"/>
      <c r="I31" s="98"/>
      <c r="J31" s="98"/>
      <c r="K31" s="98"/>
      <c r="L31" s="33" t="s">
        <v>21</v>
      </c>
      <c r="M31" s="33" t="s">
        <v>22</v>
      </c>
      <c r="N31" s="33" t="s">
        <v>21</v>
      </c>
      <c r="O31" s="33" t="s">
        <v>22</v>
      </c>
      <c r="P31" s="33" t="s">
        <v>21</v>
      </c>
      <c r="Q31" s="33" t="s">
        <v>22</v>
      </c>
      <c r="R31" s="33" t="s">
        <v>21</v>
      </c>
      <c r="S31" s="33" t="s">
        <v>22</v>
      </c>
      <c r="T31" s="33" t="s">
        <v>21</v>
      </c>
      <c r="U31" s="33" t="s">
        <v>22</v>
      </c>
      <c r="V31" s="33" t="s">
        <v>21</v>
      </c>
      <c r="W31" s="33" t="s">
        <v>22</v>
      </c>
      <c r="X31" s="33" t="s">
        <v>21</v>
      </c>
      <c r="Y31" s="33" t="s">
        <v>22</v>
      </c>
      <c r="Z31" s="33" t="s">
        <v>21</v>
      </c>
      <c r="AA31" s="33" t="s">
        <v>22</v>
      </c>
      <c r="AB31" s="86"/>
    </row>
    <row r="32" spans="1:28" ht="66" customHeight="1" x14ac:dyDescent="0.25">
      <c r="A32" s="47" t="s">
        <v>95</v>
      </c>
      <c r="B32" s="35">
        <v>50</v>
      </c>
      <c r="C32" s="39">
        <v>50</v>
      </c>
      <c r="D32" s="36">
        <v>0.7</v>
      </c>
      <c r="E32" s="36">
        <v>0.70000000000000007</v>
      </c>
      <c r="F32" s="36">
        <v>2.0499999999999998</v>
      </c>
      <c r="G32" s="36">
        <v>2.0499999999999998</v>
      </c>
      <c r="H32" s="36">
        <v>1.65</v>
      </c>
      <c r="I32" s="36">
        <v>1.65</v>
      </c>
      <c r="J32" s="36">
        <v>44.77</v>
      </c>
      <c r="K32" s="36">
        <v>44.77</v>
      </c>
      <c r="L32" s="36">
        <v>0</v>
      </c>
      <c r="M32" s="36">
        <v>0</v>
      </c>
      <c r="N32" s="36">
        <v>10</v>
      </c>
      <c r="O32" s="36">
        <v>10</v>
      </c>
      <c r="P32" s="36">
        <v>0</v>
      </c>
      <c r="Q32" s="36">
        <v>0</v>
      </c>
      <c r="R32" s="36">
        <v>0</v>
      </c>
      <c r="S32" s="36">
        <v>0</v>
      </c>
      <c r="T32" s="36">
        <v>18</v>
      </c>
      <c r="U32" s="36">
        <v>18</v>
      </c>
      <c r="V32" s="36">
        <v>12</v>
      </c>
      <c r="W32" s="36">
        <v>12</v>
      </c>
      <c r="X32" s="36">
        <v>0</v>
      </c>
      <c r="Y32" s="36">
        <v>0</v>
      </c>
      <c r="Z32" s="36">
        <v>0.1</v>
      </c>
      <c r="AA32" s="36">
        <v>0.1</v>
      </c>
      <c r="AB32" s="35">
        <v>43</v>
      </c>
    </row>
    <row r="33" spans="1:28" ht="84" customHeight="1" x14ac:dyDescent="0.25">
      <c r="A33" s="34" t="s">
        <v>66</v>
      </c>
      <c r="B33" s="35" t="s">
        <v>37</v>
      </c>
      <c r="C33" s="35" t="s">
        <v>38</v>
      </c>
      <c r="D33" s="36">
        <v>2.72</v>
      </c>
      <c r="E33" s="36">
        <v>3.4</v>
      </c>
      <c r="F33" s="36">
        <v>5.36</v>
      </c>
      <c r="G33" s="36">
        <v>6.7</v>
      </c>
      <c r="H33" s="36">
        <v>16.079999999999998</v>
      </c>
      <c r="I33" s="36">
        <v>20.100000000000001</v>
      </c>
      <c r="J33" s="36">
        <v>106.6</v>
      </c>
      <c r="K33" s="36">
        <v>137</v>
      </c>
      <c r="L33" s="36">
        <v>6.03</v>
      </c>
      <c r="M33" s="36">
        <f>L33/200*250</f>
        <v>7.5374999999999996</v>
      </c>
      <c r="N33" s="36">
        <v>0.08</v>
      </c>
      <c r="O33" s="36">
        <f>N33/200*250</f>
        <v>0.1</v>
      </c>
      <c r="P33" s="36">
        <v>0.05</v>
      </c>
      <c r="Q33" s="36">
        <f>P33/200*250</f>
        <v>6.25E-2</v>
      </c>
      <c r="R33" s="36">
        <v>0</v>
      </c>
      <c r="S33" s="36">
        <f>R33/200*250</f>
        <v>0</v>
      </c>
      <c r="T33" s="36">
        <v>52.9</v>
      </c>
      <c r="U33" s="36">
        <f>T33/200*250</f>
        <v>66.125</v>
      </c>
      <c r="V33" s="36">
        <v>57.56</v>
      </c>
      <c r="W33" s="36">
        <f>V33/200*250</f>
        <v>71.95</v>
      </c>
      <c r="X33" s="36">
        <v>20.72</v>
      </c>
      <c r="Y33" s="36">
        <f>X33/200*250</f>
        <v>25.9</v>
      </c>
      <c r="Z33" s="36">
        <v>0.78</v>
      </c>
      <c r="AA33" s="36">
        <f>Z33/200*250</f>
        <v>0.97500000000000009</v>
      </c>
      <c r="AB33" s="35">
        <v>132</v>
      </c>
    </row>
    <row r="34" spans="1:28" ht="66" customHeight="1" x14ac:dyDescent="0.25">
      <c r="A34" s="34" t="s">
        <v>39</v>
      </c>
      <c r="B34" s="35" t="s">
        <v>45</v>
      </c>
      <c r="C34" s="35" t="s">
        <v>45</v>
      </c>
      <c r="D34" s="36">
        <v>10</v>
      </c>
      <c r="E34" s="36">
        <v>10</v>
      </c>
      <c r="F34" s="36">
        <v>18.399999999999999</v>
      </c>
      <c r="G34" s="36">
        <v>18.399999999999999</v>
      </c>
      <c r="H34" s="36">
        <v>2.78</v>
      </c>
      <c r="I34" s="36">
        <v>2.78</v>
      </c>
      <c r="J34" s="36">
        <v>216.79</v>
      </c>
      <c r="K34" s="36">
        <v>216.79</v>
      </c>
      <c r="L34" s="36">
        <v>0.4</v>
      </c>
      <c r="M34" s="36">
        <v>0.4</v>
      </c>
      <c r="N34" s="36">
        <v>0.03</v>
      </c>
      <c r="O34" s="36">
        <v>0.03</v>
      </c>
      <c r="P34" s="36">
        <v>7.0000000000000007E-2</v>
      </c>
      <c r="Q34" s="36">
        <v>7.0000000000000007E-2</v>
      </c>
      <c r="R34" s="36">
        <v>10.67</v>
      </c>
      <c r="S34" s="36">
        <v>10.67</v>
      </c>
      <c r="T34" s="36">
        <v>19.47</v>
      </c>
      <c r="U34" s="36">
        <v>19.47</v>
      </c>
      <c r="V34" s="36">
        <v>121</v>
      </c>
      <c r="W34" s="36">
        <v>121</v>
      </c>
      <c r="X34" s="36">
        <v>196.67</v>
      </c>
      <c r="Y34" s="36">
        <v>196.67</v>
      </c>
      <c r="Z34" s="36">
        <v>0.77</v>
      </c>
      <c r="AA34" s="36">
        <v>0.77</v>
      </c>
      <c r="AB34" s="35">
        <v>433</v>
      </c>
    </row>
    <row r="35" spans="1:28" ht="66" customHeight="1" x14ac:dyDescent="0.25">
      <c r="A35" s="34" t="s">
        <v>40</v>
      </c>
      <c r="B35" s="35">
        <v>150</v>
      </c>
      <c r="C35" s="35">
        <v>180</v>
      </c>
      <c r="D35" s="36">
        <v>5.0999999999999996</v>
      </c>
      <c r="E35" s="36">
        <v>5.0999999999999996</v>
      </c>
      <c r="F35" s="36">
        <v>9.15</v>
      </c>
      <c r="G35" s="36">
        <v>9.15</v>
      </c>
      <c r="H35" s="36">
        <v>34.200000000000003</v>
      </c>
      <c r="I35" s="36">
        <v>34.200000000000003</v>
      </c>
      <c r="J35" s="36">
        <v>244.5</v>
      </c>
      <c r="K35" s="36">
        <v>293.39999999999998</v>
      </c>
      <c r="L35" s="36">
        <v>18.149999999999999</v>
      </c>
      <c r="M35" s="36">
        <f t="shared" ref="M35" si="9">L35</f>
        <v>18.149999999999999</v>
      </c>
      <c r="N35" s="36">
        <v>0.14000000000000001</v>
      </c>
      <c r="O35" s="36">
        <f t="shared" ref="O35" si="10">N35</f>
        <v>0.14000000000000001</v>
      </c>
      <c r="P35" s="36">
        <v>0.11</v>
      </c>
      <c r="Q35" s="36">
        <f t="shared" ref="Q35" si="11">P35</f>
        <v>0.11</v>
      </c>
      <c r="R35" s="36">
        <v>25.5</v>
      </c>
      <c r="S35" s="36">
        <f t="shared" ref="S35" si="12">R35</f>
        <v>25.5</v>
      </c>
      <c r="T35" s="36">
        <v>36.979999999999997</v>
      </c>
      <c r="U35" s="36">
        <f t="shared" ref="U35" si="13">T35</f>
        <v>36.979999999999997</v>
      </c>
      <c r="V35" s="36">
        <v>86.6</v>
      </c>
      <c r="W35" s="36">
        <f t="shared" ref="W35" si="14">V35</f>
        <v>86.6</v>
      </c>
      <c r="X35" s="36">
        <v>27.75</v>
      </c>
      <c r="Y35" s="36">
        <f t="shared" ref="Y35" si="15">X35</f>
        <v>27.75</v>
      </c>
      <c r="Z35" s="36">
        <v>1.01</v>
      </c>
      <c r="AA35" s="36">
        <f t="shared" ref="AA35" si="16">Z35</f>
        <v>1.01</v>
      </c>
      <c r="AB35" s="35">
        <v>520</v>
      </c>
    </row>
    <row r="36" spans="1:28" ht="66" customHeight="1" x14ac:dyDescent="0.25">
      <c r="A36" s="34" t="s">
        <v>52</v>
      </c>
      <c r="B36" s="35" t="s">
        <v>73</v>
      </c>
      <c r="C36" s="35" t="s">
        <v>73</v>
      </c>
      <c r="D36" s="36">
        <v>0.2</v>
      </c>
      <c r="E36" s="36">
        <v>0.2</v>
      </c>
      <c r="F36" s="36">
        <v>0</v>
      </c>
      <c r="G36" s="36">
        <v>0</v>
      </c>
      <c r="H36" s="36">
        <v>15</v>
      </c>
      <c r="I36" s="36">
        <v>15</v>
      </c>
      <c r="J36" s="36">
        <v>58</v>
      </c>
      <c r="K36" s="36">
        <v>58</v>
      </c>
      <c r="L36" s="36">
        <v>0.02</v>
      </c>
      <c r="M36" s="36">
        <v>0.02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1.29</v>
      </c>
      <c r="U36" s="36">
        <v>1.29</v>
      </c>
      <c r="V36" s="36">
        <v>1.6</v>
      </c>
      <c r="W36" s="36">
        <v>1.6</v>
      </c>
      <c r="X36" s="36">
        <v>0.88</v>
      </c>
      <c r="Y36" s="36">
        <v>0.88</v>
      </c>
      <c r="Z36" s="36">
        <v>0.21</v>
      </c>
      <c r="AA36" s="36">
        <v>0.21</v>
      </c>
      <c r="AB36" s="35">
        <v>685</v>
      </c>
    </row>
    <row r="37" spans="1:28" ht="66" customHeight="1" x14ac:dyDescent="0.25">
      <c r="A37" s="34" t="s">
        <v>41</v>
      </c>
      <c r="B37" s="35">
        <v>32.5</v>
      </c>
      <c r="C37" s="35">
        <v>32.5</v>
      </c>
      <c r="D37" s="36">
        <v>2.5024999999999999</v>
      </c>
      <c r="E37" s="36">
        <v>2.5024999999999999</v>
      </c>
      <c r="F37" s="36">
        <v>0.45500000000000002</v>
      </c>
      <c r="G37" s="36">
        <v>0.45500000000000002</v>
      </c>
      <c r="H37" s="36">
        <v>12.2525</v>
      </c>
      <c r="I37" s="36">
        <v>12.2525</v>
      </c>
      <c r="J37" s="36">
        <v>13.22</v>
      </c>
      <c r="K37" s="36">
        <v>13.22</v>
      </c>
      <c r="L37" s="36">
        <v>0</v>
      </c>
      <c r="M37" s="36">
        <v>0</v>
      </c>
      <c r="N37" s="36">
        <v>0.03</v>
      </c>
      <c r="O37" s="36">
        <v>0.03</v>
      </c>
      <c r="P37" s="36">
        <v>0</v>
      </c>
      <c r="Q37" s="36">
        <v>0</v>
      </c>
      <c r="R37" s="36">
        <v>0</v>
      </c>
      <c r="S37" s="36">
        <v>0</v>
      </c>
      <c r="T37" s="36">
        <v>11.62</v>
      </c>
      <c r="U37" s="36">
        <v>11.62</v>
      </c>
      <c r="V37" s="36">
        <v>22.86</v>
      </c>
      <c r="W37" s="36">
        <v>22.86</v>
      </c>
      <c r="X37" s="36">
        <v>20.420000000000002</v>
      </c>
      <c r="Y37" s="36">
        <v>20.420000000000002</v>
      </c>
      <c r="Z37" s="36">
        <v>1.58</v>
      </c>
      <c r="AA37" s="36">
        <v>1.58</v>
      </c>
      <c r="AB37" s="35" t="s">
        <v>34</v>
      </c>
    </row>
    <row r="38" spans="1:28" ht="66" customHeight="1" x14ac:dyDescent="0.25">
      <c r="A38" s="48" t="s">
        <v>35</v>
      </c>
      <c r="B38" s="49"/>
      <c r="C38" s="50"/>
      <c r="D38" s="51">
        <f>SUM(D32:D37)</f>
        <v>21.2225</v>
      </c>
      <c r="E38" s="51">
        <f t="shared" ref="E38:AA38" si="17">SUM(E32:E37)</f>
        <v>21.9025</v>
      </c>
      <c r="F38" s="51">
        <f t="shared" si="17"/>
        <v>35.414999999999999</v>
      </c>
      <c r="G38" s="51">
        <f t="shared" si="17"/>
        <v>36.754999999999995</v>
      </c>
      <c r="H38" s="51">
        <f t="shared" si="17"/>
        <v>81.962500000000006</v>
      </c>
      <c r="I38" s="51">
        <f t="shared" si="17"/>
        <v>85.982500000000002</v>
      </c>
      <c r="J38" s="51">
        <f t="shared" si="17"/>
        <v>683.88</v>
      </c>
      <c r="K38" s="51">
        <f t="shared" si="17"/>
        <v>763.18000000000006</v>
      </c>
      <c r="L38" s="52">
        <f t="shared" si="17"/>
        <v>24.599999999999998</v>
      </c>
      <c r="M38" s="52">
        <f t="shared" si="17"/>
        <v>26.107499999999998</v>
      </c>
      <c r="N38" s="52">
        <f t="shared" si="17"/>
        <v>10.28</v>
      </c>
      <c r="O38" s="52">
        <f t="shared" si="17"/>
        <v>10.299999999999999</v>
      </c>
      <c r="P38" s="52">
        <f t="shared" si="17"/>
        <v>0.23</v>
      </c>
      <c r="Q38" s="52">
        <f t="shared" si="17"/>
        <v>0.24249999999999999</v>
      </c>
      <c r="R38" s="52">
        <f t="shared" si="17"/>
        <v>36.17</v>
      </c>
      <c r="S38" s="36">
        <f t="shared" si="17"/>
        <v>36.17</v>
      </c>
      <c r="T38" s="36">
        <f t="shared" si="17"/>
        <v>140.26</v>
      </c>
      <c r="U38" s="36">
        <f t="shared" si="17"/>
        <v>153.48499999999999</v>
      </c>
      <c r="V38" s="36">
        <f t="shared" si="17"/>
        <v>301.62</v>
      </c>
      <c r="W38" s="36">
        <f t="shared" si="17"/>
        <v>316.01</v>
      </c>
      <c r="X38" s="36">
        <f t="shared" si="17"/>
        <v>266.44</v>
      </c>
      <c r="Y38" s="36">
        <f t="shared" si="17"/>
        <v>271.62</v>
      </c>
      <c r="Z38" s="36">
        <f t="shared" si="17"/>
        <v>4.45</v>
      </c>
      <c r="AA38" s="36">
        <f t="shared" si="17"/>
        <v>4.6450000000000005</v>
      </c>
      <c r="AB38" s="40"/>
    </row>
    <row r="39" spans="1:28" ht="66" customHeight="1" x14ac:dyDescent="0.25">
      <c r="A39" s="41"/>
      <c r="B39" s="42"/>
      <c r="C39" s="43"/>
      <c r="D39" s="44"/>
      <c r="E39" s="44"/>
      <c r="F39" s="44"/>
      <c r="G39" s="44"/>
      <c r="H39" s="44"/>
      <c r="I39" s="44"/>
      <c r="J39" s="44"/>
      <c r="K39" s="44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6"/>
    </row>
    <row r="40" spans="1:28" s="6" customFormat="1" ht="40.5" x14ac:dyDescent="0.55000000000000004">
      <c r="A40" s="30" t="s">
        <v>78</v>
      </c>
      <c r="B40" s="42"/>
      <c r="C40" s="42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53"/>
    </row>
    <row r="41" spans="1:28" s="6" customFormat="1" ht="39.75" x14ac:dyDescent="0.4">
      <c r="A41" s="87" t="s">
        <v>12</v>
      </c>
      <c r="B41" s="87" t="s">
        <v>13</v>
      </c>
      <c r="C41" s="87"/>
      <c r="D41" s="89" t="s">
        <v>14</v>
      </c>
      <c r="E41" s="89"/>
      <c r="F41" s="89" t="s">
        <v>15</v>
      </c>
      <c r="G41" s="89"/>
      <c r="H41" s="89" t="s">
        <v>16</v>
      </c>
      <c r="I41" s="89"/>
      <c r="J41" s="89" t="s">
        <v>17</v>
      </c>
      <c r="K41" s="89"/>
      <c r="L41" s="88" t="s">
        <v>18</v>
      </c>
      <c r="M41" s="88"/>
      <c r="N41" s="88"/>
      <c r="O41" s="88"/>
      <c r="P41" s="88"/>
      <c r="Q41" s="88"/>
      <c r="R41" s="88"/>
      <c r="S41" s="88"/>
      <c r="T41" s="88" t="s">
        <v>19</v>
      </c>
      <c r="U41" s="88"/>
      <c r="V41" s="88"/>
      <c r="W41" s="88"/>
      <c r="X41" s="88"/>
      <c r="Y41" s="88"/>
      <c r="Z41" s="88"/>
      <c r="AA41" s="88"/>
      <c r="AB41" s="86" t="s">
        <v>20</v>
      </c>
    </row>
    <row r="42" spans="1:28" s="6" customFormat="1" ht="22.5" customHeight="1" x14ac:dyDescent="0.4">
      <c r="A42" s="87"/>
      <c r="B42" s="87" t="s">
        <v>21</v>
      </c>
      <c r="C42" s="87" t="s">
        <v>22</v>
      </c>
      <c r="D42" s="87" t="s">
        <v>21</v>
      </c>
      <c r="E42" s="87" t="s">
        <v>22</v>
      </c>
      <c r="F42" s="87" t="s">
        <v>21</v>
      </c>
      <c r="G42" s="87" t="s">
        <v>22</v>
      </c>
      <c r="H42" s="87" t="s">
        <v>21</v>
      </c>
      <c r="I42" s="87" t="s">
        <v>22</v>
      </c>
      <c r="J42" s="87" t="s">
        <v>21</v>
      </c>
      <c r="K42" s="87" t="s">
        <v>22</v>
      </c>
      <c r="L42" s="88" t="s">
        <v>23</v>
      </c>
      <c r="M42" s="88"/>
      <c r="N42" s="88" t="s">
        <v>24</v>
      </c>
      <c r="O42" s="88"/>
      <c r="P42" s="87" t="s">
        <v>25</v>
      </c>
      <c r="Q42" s="87"/>
      <c r="R42" s="87" t="s">
        <v>26</v>
      </c>
      <c r="S42" s="87"/>
      <c r="T42" s="87" t="s">
        <v>27</v>
      </c>
      <c r="U42" s="87"/>
      <c r="V42" s="87" t="s">
        <v>28</v>
      </c>
      <c r="W42" s="87"/>
      <c r="X42" s="87" t="s">
        <v>29</v>
      </c>
      <c r="Y42" s="87"/>
      <c r="Z42" s="87" t="s">
        <v>30</v>
      </c>
      <c r="AA42" s="87"/>
      <c r="AB42" s="86"/>
    </row>
    <row r="43" spans="1:28" s="22" customFormat="1" ht="89.25" customHeight="1" x14ac:dyDescent="0.4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33" t="s">
        <v>21</v>
      </c>
      <c r="M43" s="33" t="s">
        <v>22</v>
      </c>
      <c r="N43" s="33" t="s">
        <v>21</v>
      </c>
      <c r="O43" s="33" t="s">
        <v>22</v>
      </c>
      <c r="P43" s="33" t="s">
        <v>21</v>
      </c>
      <c r="Q43" s="33" t="s">
        <v>22</v>
      </c>
      <c r="R43" s="33" t="s">
        <v>21</v>
      </c>
      <c r="S43" s="33" t="s">
        <v>22</v>
      </c>
      <c r="T43" s="33" t="s">
        <v>21</v>
      </c>
      <c r="U43" s="33" t="s">
        <v>22</v>
      </c>
      <c r="V43" s="33" t="s">
        <v>21</v>
      </c>
      <c r="W43" s="33" t="s">
        <v>22</v>
      </c>
      <c r="X43" s="33" t="s">
        <v>21</v>
      </c>
      <c r="Y43" s="33" t="s">
        <v>22</v>
      </c>
      <c r="Z43" s="33" t="s">
        <v>21</v>
      </c>
      <c r="AA43" s="33" t="s">
        <v>22</v>
      </c>
      <c r="AB43" s="86"/>
    </row>
    <row r="44" spans="1:28" s="6" customFormat="1" ht="99" customHeight="1" x14ac:dyDescent="0.4">
      <c r="A44" s="54" t="s">
        <v>79</v>
      </c>
      <c r="B44" s="35">
        <v>30</v>
      </c>
      <c r="C44" s="35">
        <v>30</v>
      </c>
      <c r="D44" s="36">
        <v>9.5</v>
      </c>
      <c r="E44" s="36">
        <v>9.5</v>
      </c>
      <c r="F44" s="36">
        <v>7.75</v>
      </c>
      <c r="G44" s="36">
        <v>7.75</v>
      </c>
      <c r="H44" s="36">
        <v>30.45</v>
      </c>
      <c r="I44" s="36">
        <v>30.45</v>
      </c>
      <c r="J44" s="37">
        <v>264</v>
      </c>
      <c r="K44" s="37">
        <v>264</v>
      </c>
      <c r="L44" s="37">
        <v>0.03</v>
      </c>
      <c r="M44" s="37">
        <v>0.03</v>
      </c>
      <c r="N44" s="37">
        <v>0.98</v>
      </c>
      <c r="O44" s="37">
        <v>0.98</v>
      </c>
      <c r="P44" s="37">
        <v>0.03</v>
      </c>
      <c r="Q44" s="37">
        <v>0.03</v>
      </c>
      <c r="R44" s="37">
        <v>0</v>
      </c>
      <c r="S44" s="37">
        <v>0</v>
      </c>
      <c r="T44" s="37">
        <v>90.8</v>
      </c>
      <c r="U44" s="37">
        <v>90.8</v>
      </c>
      <c r="V44" s="37">
        <v>0.37</v>
      </c>
      <c r="W44" s="37">
        <v>0.37</v>
      </c>
      <c r="X44" s="37">
        <v>0</v>
      </c>
      <c r="Y44" s="37">
        <v>0</v>
      </c>
      <c r="Z44" s="37">
        <v>0</v>
      </c>
      <c r="AA44" s="37">
        <v>0</v>
      </c>
      <c r="AB44" s="35">
        <v>43</v>
      </c>
    </row>
    <row r="45" spans="1:28" s="6" customFormat="1" ht="66" customHeight="1" x14ac:dyDescent="0.4">
      <c r="A45" s="34" t="s">
        <v>80</v>
      </c>
      <c r="B45" s="35">
        <v>200</v>
      </c>
      <c r="C45" s="35">
        <v>200</v>
      </c>
      <c r="D45" s="36">
        <v>0.2</v>
      </c>
      <c r="E45" s="36">
        <v>0.2</v>
      </c>
      <c r="F45" s="36">
        <v>0</v>
      </c>
      <c r="G45" s="36">
        <v>0</v>
      </c>
      <c r="H45" s="36">
        <v>35.799999999999997</v>
      </c>
      <c r="I45" s="36">
        <v>35.799999999999997</v>
      </c>
      <c r="J45" s="36">
        <v>142</v>
      </c>
      <c r="K45" s="36">
        <v>142</v>
      </c>
      <c r="L45" s="37">
        <v>6.0000000000000001E-3</v>
      </c>
      <c r="M45" s="37">
        <v>6.0000000000000001E-3</v>
      </c>
      <c r="N45" s="37">
        <v>3.2</v>
      </c>
      <c r="O45" s="37">
        <v>3.2</v>
      </c>
      <c r="P45" s="37">
        <v>0</v>
      </c>
      <c r="Q45" s="37">
        <v>0</v>
      </c>
      <c r="R45" s="37">
        <v>0</v>
      </c>
      <c r="S45" s="37">
        <v>0</v>
      </c>
      <c r="T45" s="37">
        <v>14.22</v>
      </c>
      <c r="U45" s="37">
        <v>14.22</v>
      </c>
      <c r="V45" s="37">
        <v>2.14</v>
      </c>
      <c r="W45" s="37">
        <v>2.14</v>
      </c>
      <c r="X45" s="37">
        <v>4.1399999999999997</v>
      </c>
      <c r="Y45" s="37">
        <v>4.1399999999999997</v>
      </c>
      <c r="Z45" s="37">
        <v>0.48</v>
      </c>
      <c r="AA45" s="37">
        <v>0.48</v>
      </c>
      <c r="AB45" s="35">
        <v>132</v>
      </c>
    </row>
    <row r="46" spans="1:28" s="6" customFormat="1" ht="66" customHeight="1" x14ac:dyDescent="0.4">
      <c r="A46" s="38" t="s">
        <v>35</v>
      </c>
      <c r="B46" s="35">
        <v>230</v>
      </c>
      <c r="C46" s="35">
        <v>230</v>
      </c>
      <c r="D46" s="36">
        <f>D44+D45</f>
        <v>9.6999999999999993</v>
      </c>
      <c r="E46" s="36">
        <f t="shared" ref="E46:AA46" si="18">E44+E45</f>
        <v>9.6999999999999993</v>
      </c>
      <c r="F46" s="36">
        <f t="shared" si="18"/>
        <v>7.75</v>
      </c>
      <c r="G46" s="36">
        <f t="shared" si="18"/>
        <v>7.75</v>
      </c>
      <c r="H46" s="36">
        <f t="shared" si="18"/>
        <v>66.25</v>
      </c>
      <c r="I46" s="36">
        <f t="shared" si="18"/>
        <v>66.25</v>
      </c>
      <c r="J46" s="36">
        <f t="shared" si="18"/>
        <v>406</v>
      </c>
      <c r="K46" s="36">
        <f t="shared" si="18"/>
        <v>406</v>
      </c>
      <c r="L46" s="36">
        <f t="shared" si="18"/>
        <v>3.5999999999999997E-2</v>
      </c>
      <c r="M46" s="36">
        <f t="shared" si="18"/>
        <v>3.5999999999999997E-2</v>
      </c>
      <c r="N46" s="36">
        <f t="shared" si="18"/>
        <v>4.18</v>
      </c>
      <c r="O46" s="36">
        <f t="shared" si="18"/>
        <v>4.18</v>
      </c>
      <c r="P46" s="36">
        <f t="shared" si="18"/>
        <v>0.03</v>
      </c>
      <c r="Q46" s="36">
        <f t="shared" si="18"/>
        <v>0.03</v>
      </c>
      <c r="R46" s="36">
        <f t="shared" si="18"/>
        <v>0</v>
      </c>
      <c r="S46" s="36">
        <f t="shared" si="18"/>
        <v>0</v>
      </c>
      <c r="T46" s="36">
        <f t="shared" si="18"/>
        <v>105.02</v>
      </c>
      <c r="U46" s="36">
        <f t="shared" si="18"/>
        <v>105.02</v>
      </c>
      <c r="V46" s="36">
        <f t="shared" si="18"/>
        <v>2.5100000000000002</v>
      </c>
      <c r="W46" s="36">
        <f t="shared" si="18"/>
        <v>2.5100000000000002</v>
      </c>
      <c r="X46" s="36">
        <f t="shared" si="18"/>
        <v>4.1399999999999997</v>
      </c>
      <c r="Y46" s="36">
        <f t="shared" si="18"/>
        <v>4.1399999999999997</v>
      </c>
      <c r="Z46" s="36">
        <f t="shared" si="18"/>
        <v>0.48</v>
      </c>
      <c r="AA46" s="36">
        <f t="shared" si="18"/>
        <v>0.48</v>
      </c>
      <c r="AB46" s="35">
        <v>433</v>
      </c>
    </row>
    <row r="47" spans="1:28" s="6" customFormat="1" ht="66" customHeight="1" x14ac:dyDescent="0.55000000000000004">
      <c r="A47" s="38" t="s">
        <v>42</v>
      </c>
      <c r="B47" s="35"/>
      <c r="C47" s="35"/>
      <c r="D47" s="36">
        <f t="shared" ref="D47:AA47" si="19">D46+D38+D25</f>
        <v>34.792499999999997</v>
      </c>
      <c r="E47" s="36">
        <f t="shared" si="19"/>
        <v>35.472499999999997</v>
      </c>
      <c r="F47" s="36">
        <f t="shared" si="19"/>
        <v>49.884999999999998</v>
      </c>
      <c r="G47" s="36">
        <f t="shared" si="19"/>
        <v>51.224999999999994</v>
      </c>
      <c r="H47" s="36">
        <f t="shared" si="19"/>
        <v>196.95249999999999</v>
      </c>
      <c r="I47" s="36">
        <f t="shared" si="19"/>
        <v>200.97250000000003</v>
      </c>
      <c r="J47" s="36">
        <f t="shared" si="19"/>
        <v>1364.23</v>
      </c>
      <c r="K47" s="36">
        <f t="shared" si="19"/>
        <v>1443.5300000000002</v>
      </c>
      <c r="L47" s="36">
        <f t="shared" si="19"/>
        <v>24.655999999999999</v>
      </c>
      <c r="M47" s="36">
        <f t="shared" si="19"/>
        <v>26.163499999999999</v>
      </c>
      <c r="N47" s="36">
        <f t="shared" si="19"/>
        <v>14.499999999999998</v>
      </c>
      <c r="O47" s="36">
        <f t="shared" si="19"/>
        <v>14.519999999999998</v>
      </c>
      <c r="P47" s="36">
        <f t="shared" si="19"/>
        <v>0.28000000000000003</v>
      </c>
      <c r="Q47" s="36">
        <f t="shared" si="19"/>
        <v>0.29249999999999998</v>
      </c>
      <c r="R47" s="36">
        <f t="shared" si="19"/>
        <v>56.17</v>
      </c>
      <c r="S47" s="36">
        <f t="shared" si="19"/>
        <v>56.17</v>
      </c>
      <c r="T47" s="36">
        <f t="shared" si="19"/>
        <v>268.90999999999997</v>
      </c>
      <c r="U47" s="36">
        <f t="shared" si="19"/>
        <v>282.13499999999999</v>
      </c>
      <c r="V47" s="36">
        <f t="shared" si="19"/>
        <v>362.27</v>
      </c>
      <c r="W47" s="36">
        <f t="shared" si="19"/>
        <v>376.65999999999997</v>
      </c>
      <c r="X47" s="36">
        <f t="shared" si="19"/>
        <v>298.29999999999995</v>
      </c>
      <c r="Y47" s="36">
        <f t="shared" si="19"/>
        <v>303.47999999999996</v>
      </c>
      <c r="Z47" s="36">
        <f t="shared" si="19"/>
        <v>6.2799999999999994</v>
      </c>
      <c r="AA47" s="36">
        <f t="shared" si="19"/>
        <v>6.4749999999999996</v>
      </c>
      <c r="AB47" s="55"/>
    </row>
    <row r="48" spans="1:28" ht="40.5" x14ac:dyDescent="0.25">
      <c r="A48" s="41"/>
      <c r="B48" s="42"/>
      <c r="C48" s="43"/>
      <c r="D48" s="44"/>
      <c r="E48" s="44"/>
      <c r="F48" s="44"/>
      <c r="G48" s="44"/>
      <c r="H48" s="44"/>
      <c r="I48" s="44"/>
      <c r="J48" s="44"/>
      <c r="K48" s="44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6"/>
    </row>
    <row r="49" spans="1:28" ht="40.5" x14ac:dyDescent="0.55000000000000004">
      <c r="A49" s="30" t="s">
        <v>43</v>
      </c>
      <c r="B49" s="26"/>
      <c r="C49" s="27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2"/>
    </row>
    <row r="50" spans="1:28" ht="40.5" x14ac:dyDescent="0.55000000000000004">
      <c r="A50" s="30" t="s">
        <v>11</v>
      </c>
      <c r="B50" s="56"/>
      <c r="C50" s="57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2"/>
    </row>
    <row r="51" spans="1:28" ht="39.75" x14ac:dyDescent="0.25">
      <c r="A51" s="87" t="s">
        <v>12</v>
      </c>
      <c r="B51" s="87" t="s">
        <v>13</v>
      </c>
      <c r="C51" s="87"/>
      <c r="D51" s="100" t="s">
        <v>14</v>
      </c>
      <c r="E51" s="100"/>
      <c r="F51" s="100" t="s">
        <v>15</v>
      </c>
      <c r="G51" s="100"/>
      <c r="H51" s="100" t="s">
        <v>16</v>
      </c>
      <c r="I51" s="100"/>
      <c r="J51" s="100" t="s">
        <v>17</v>
      </c>
      <c r="K51" s="100"/>
      <c r="L51" s="88" t="s">
        <v>18</v>
      </c>
      <c r="M51" s="88"/>
      <c r="N51" s="88"/>
      <c r="O51" s="88"/>
      <c r="P51" s="88"/>
      <c r="Q51" s="88"/>
      <c r="R51" s="88"/>
      <c r="S51" s="88"/>
      <c r="T51" s="88" t="s">
        <v>19</v>
      </c>
      <c r="U51" s="88"/>
      <c r="V51" s="88"/>
      <c r="W51" s="88"/>
      <c r="X51" s="88"/>
      <c r="Y51" s="88"/>
      <c r="Z51" s="88"/>
      <c r="AA51" s="88"/>
      <c r="AB51" s="86" t="s">
        <v>20</v>
      </c>
    </row>
    <row r="52" spans="1:28" ht="39.75" x14ac:dyDescent="0.25">
      <c r="A52" s="87"/>
      <c r="B52" s="87" t="s">
        <v>21</v>
      </c>
      <c r="C52" s="98" t="s">
        <v>22</v>
      </c>
      <c r="D52" s="98" t="s">
        <v>21</v>
      </c>
      <c r="E52" s="98" t="s">
        <v>22</v>
      </c>
      <c r="F52" s="98" t="s">
        <v>21</v>
      </c>
      <c r="G52" s="98" t="s">
        <v>22</v>
      </c>
      <c r="H52" s="98" t="s">
        <v>21</v>
      </c>
      <c r="I52" s="98" t="s">
        <v>22</v>
      </c>
      <c r="J52" s="98" t="s">
        <v>21</v>
      </c>
      <c r="K52" s="98" t="s">
        <v>22</v>
      </c>
      <c r="L52" s="88" t="s">
        <v>23</v>
      </c>
      <c r="M52" s="88"/>
      <c r="N52" s="88" t="s">
        <v>24</v>
      </c>
      <c r="O52" s="88"/>
      <c r="P52" s="87" t="s">
        <v>25</v>
      </c>
      <c r="Q52" s="87"/>
      <c r="R52" s="87" t="s">
        <v>26</v>
      </c>
      <c r="S52" s="87"/>
      <c r="T52" s="87" t="s">
        <v>27</v>
      </c>
      <c r="U52" s="87"/>
      <c r="V52" s="87" t="s">
        <v>28</v>
      </c>
      <c r="W52" s="87"/>
      <c r="X52" s="87" t="s">
        <v>29</v>
      </c>
      <c r="Y52" s="87"/>
      <c r="Z52" s="87" t="s">
        <v>30</v>
      </c>
      <c r="AA52" s="87"/>
      <c r="AB52" s="86"/>
    </row>
    <row r="53" spans="1:28" s="5" customFormat="1" ht="198.75" x14ac:dyDescent="0.5">
      <c r="A53" s="87"/>
      <c r="B53" s="87"/>
      <c r="C53" s="98"/>
      <c r="D53" s="98"/>
      <c r="E53" s="98"/>
      <c r="F53" s="98"/>
      <c r="G53" s="98"/>
      <c r="H53" s="98"/>
      <c r="I53" s="98"/>
      <c r="J53" s="98"/>
      <c r="K53" s="98"/>
      <c r="L53" s="33" t="s">
        <v>21</v>
      </c>
      <c r="M53" s="33" t="s">
        <v>22</v>
      </c>
      <c r="N53" s="33" t="s">
        <v>21</v>
      </c>
      <c r="O53" s="33" t="s">
        <v>22</v>
      </c>
      <c r="P53" s="33" t="s">
        <v>21</v>
      </c>
      <c r="Q53" s="33" t="s">
        <v>22</v>
      </c>
      <c r="R53" s="33" t="s">
        <v>21</v>
      </c>
      <c r="S53" s="33" t="s">
        <v>22</v>
      </c>
      <c r="T53" s="33" t="s">
        <v>21</v>
      </c>
      <c r="U53" s="33" t="s">
        <v>22</v>
      </c>
      <c r="V53" s="33" t="s">
        <v>21</v>
      </c>
      <c r="W53" s="33" t="s">
        <v>22</v>
      </c>
      <c r="X53" s="33" t="s">
        <v>21</v>
      </c>
      <c r="Y53" s="33" t="s">
        <v>22</v>
      </c>
      <c r="Z53" s="33" t="s">
        <v>21</v>
      </c>
      <c r="AA53" s="33" t="s">
        <v>22</v>
      </c>
      <c r="AB53" s="86"/>
    </row>
    <row r="54" spans="1:28" s="24" customFormat="1" ht="77.25" customHeight="1" x14ac:dyDescent="0.6">
      <c r="A54" s="34" t="s">
        <v>47</v>
      </c>
      <c r="B54" s="35" t="s">
        <v>32</v>
      </c>
      <c r="C54" s="35" t="str">
        <f>B54</f>
        <v>150/5</v>
      </c>
      <c r="D54" s="36">
        <v>3.72</v>
      </c>
      <c r="E54" s="36">
        <v>3.72</v>
      </c>
      <c r="F54" s="36">
        <v>6.36</v>
      </c>
      <c r="G54" s="36">
        <v>6.36</v>
      </c>
      <c r="H54" s="36">
        <v>23.56</v>
      </c>
      <c r="I54" s="36">
        <v>23.56</v>
      </c>
      <c r="J54" s="36">
        <v>172.05</v>
      </c>
      <c r="K54" s="36">
        <v>172.05</v>
      </c>
      <c r="L54" s="36">
        <v>0</v>
      </c>
      <c r="M54" s="36">
        <f>L54</f>
        <v>0</v>
      </c>
      <c r="N54" s="36">
        <v>0.11</v>
      </c>
      <c r="O54" s="36">
        <f>N54</f>
        <v>0.11</v>
      </c>
      <c r="P54" s="36">
        <v>0.03</v>
      </c>
      <c r="Q54" s="36">
        <f>P54</f>
        <v>0.03</v>
      </c>
      <c r="R54" s="36">
        <v>20</v>
      </c>
      <c r="S54" s="36">
        <f>R54</f>
        <v>20</v>
      </c>
      <c r="T54" s="36">
        <v>18.899999999999999</v>
      </c>
      <c r="U54" s="36">
        <f>T54</f>
        <v>18.899999999999999</v>
      </c>
      <c r="V54" s="36">
        <v>108.7</v>
      </c>
      <c r="W54" s="36">
        <f>V54</f>
        <v>108.7</v>
      </c>
      <c r="X54" s="36">
        <v>42.1</v>
      </c>
      <c r="Y54" s="36">
        <f>X54</f>
        <v>42.1</v>
      </c>
      <c r="Z54" s="36">
        <v>1.1599999999999999</v>
      </c>
      <c r="AA54" s="36">
        <f>Z54</f>
        <v>1.1599999999999999</v>
      </c>
      <c r="AB54" s="35">
        <v>302</v>
      </c>
    </row>
    <row r="55" spans="1:28" s="24" customFormat="1" ht="77.25" customHeight="1" x14ac:dyDescent="0.6">
      <c r="A55" s="34" t="s">
        <v>33</v>
      </c>
      <c r="B55" s="35">
        <v>18</v>
      </c>
      <c r="C55" s="35">
        <v>18</v>
      </c>
      <c r="D55" s="36">
        <v>1.35</v>
      </c>
      <c r="E55" s="36">
        <v>1.35</v>
      </c>
      <c r="F55" s="36">
        <v>0.52</v>
      </c>
      <c r="G55" s="36">
        <v>0.52</v>
      </c>
      <c r="H55" s="36">
        <v>9.25</v>
      </c>
      <c r="I55" s="36">
        <v>9.25</v>
      </c>
      <c r="J55" s="36">
        <v>47.4</v>
      </c>
      <c r="K55" s="36">
        <v>47.4</v>
      </c>
      <c r="L55" s="36">
        <v>0</v>
      </c>
      <c r="M55" s="36">
        <f t="shared" ref="M55" si="20">L55</f>
        <v>0</v>
      </c>
      <c r="N55" s="36">
        <v>0.02</v>
      </c>
      <c r="O55" s="36">
        <f t="shared" ref="O55" si="21">N55</f>
        <v>0.02</v>
      </c>
      <c r="P55" s="36">
        <v>0</v>
      </c>
      <c r="Q55" s="36">
        <f t="shared" ref="Q55" si="22">P55</f>
        <v>0</v>
      </c>
      <c r="R55" s="36">
        <v>0</v>
      </c>
      <c r="S55" s="36">
        <f t="shared" ref="S55" si="23">R55</f>
        <v>0</v>
      </c>
      <c r="T55" s="36">
        <v>5.94</v>
      </c>
      <c r="U55" s="36">
        <f t="shared" ref="U55" si="24">T55</f>
        <v>5.94</v>
      </c>
      <c r="V55" s="36">
        <v>5.94</v>
      </c>
      <c r="W55" s="36">
        <f t="shared" ref="W55" si="25">V55</f>
        <v>5.94</v>
      </c>
      <c r="X55" s="36">
        <v>10.44</v>
      </c>
      <c r="Y55" s="36">
        <f t="shared" ref="Y55" si="26">X55</f>
        <v>10.44</v>
      </c>
      <c r="Z55" s="36">
        <v>0.8</v>
      </c>
      <c r="AA55" s="36">
        <f t="shared" ref="AA55" si="27">Z55</f>
        <v>0.8</v>
      </c>
      <c r="AB55" s="35" t="s">
        <v>34</v>
      </c>
    </row>
    <row r="56" spans="1:28" s="24" customFormat="1" ht="77.25" customHeight="1" x14ac:dyDescent="0.6">
      <c r="A56" s="34" t="s">
        <v>52</v>
      </c>
      <c r="B56" s="35" t="s">
        <v>73</v>
      </c>
      <c r="C56" s="35" t="s">
        <v>73</v>
      </c>
      <c r="D56" s="36">
        <v>0.2</v>
      </c>
      <c r="E56" s="36">
        <v>0.2</v>
      </c>
      <c r="F56" s="36">
        <v>0</v>
      </c>
      <c r="G56" s="36">
        <v>0</v>
      </c>
      <c r="H56" s="36">
        <v>15</v>
      </c>
      <c r="I56" s="36">
        <v>15</v>
      </c>
      <c r="J56" s="36">
        <v>58</v>
      </c>
      <c r="K56" s="36">
        <v>58</v>
      </c>
      <c r="L56" s="36">
        <v>0.02</v>
      </c>
      <c r="M56" s="36">
        <v>0.02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1.29</v>
      </c>
      <c r="U56" s="36">
        <v>1.29</v>
      </c>
      <c r="V56" s="36">
        <v>1.6</v>
      </c>
      <c r="W56" s="36">
        <v>1.6</v>
      </c>
      <c r="X56" s="36">
        <v>0.88</v>
      </c>
      <c r="Y56" s="36">
        <v>0.88</v>
      </c>
      <c r="Z56" s="36">
        <v>0.21</v>
      </c>
      <c r="AA56" s="36">
        <v>0.21</v>
      </c>
      <c r="AB56" s="35">
        <v>685</v>
      </c>
    </row>
    <row r="57" spans="1:28" s="24" customFormat="1" ht="38.25" customHeight="1" x14ac:dyDescent="0.6">
      <c r="A57" s="38" t="s">
        <v>35</v>
      </c>
      <c r="B57" s="35"/>
      <c r="C57" s="39"/>
      <c r="D57" s="37">
        <f>SUM(D54:D56)</f>
        <v>5.2700000000000005</v>
      </c>
      <c r="E57" s="37">
        <f t="shared" ref="E57:AA57" si="28">SUM(E54:E56)</f>
        <v>5.2700000000000005</v>
      </c>
      <c r="F57" s="37">
        <f t="shared" si="28"/>
        <v>6.8800000000000008</v>
      </c>
      <c r="G57" s="37">
        <f t="shared" si="28"/>
        <v>6.8800000000000008</v>
      </c>
      <c r="H57" s="37">
        <f t="shared" si="28"/>
        <v>47.81</v>
      </c>
      <c r="I57" s="37">
        <f t="shared" si="28"/>
        <v>47.81</v>
      </c>
      <c r="J57" s="37">
        <f t="shared" si="28"/>
        <v>277.45000000000005</v>
      </c>
      <c r="K57" s="37">
        <f t="shared" si="28"/>
        <v>277.45000000000005</v>
      </c>
      <c r="L57" s="36">
        <f t="shared" si="28"/>
        <v>0.02</v>
      </c>
      <c r="M57" s="36">
        <f t="shared" si="28"/>
        <v>0.02</v>
      </c>
      <c r="N57" s="36">
        <f t="shared" si="28"/>
        <v>0.13</v>
      </c>
      <c r="O57" s="36">
        <f t="shared" si="28"/>
        <v>0.13</v>
      </c>
      <c r="P57" s="36">
        <f t="shared" si="28"/>
        <v>0.03</v>
      </c>
      <c r="Q57" s="36">
        <f t="shared" si="28"/>
        <v>0.03</v>
      </c>
      <c r="R57" s="36">
        <f t="shared" si="28"/>
        <v>20</v>
      </c>
      <c r="S57" s="36">
        <f t="shared" si="28"/>
        <v>20</v>
      </c>
      <c r="T57" s="36">
        <f t="shared" si="28"/>
        <v>26.13</v>
      </c>
      <c r="U57" s="36">
        <f t="shared" si="28"/>
        <v>26.13</v>
      </c>
      <c r="V57" s="36">
        <f t="shared" si="28"/>
        <v>116.24</v>
      </c>
      <c r="W57" s="36">
        <f t="shared" si="28"/>
        <v>116.24</v>
      </c>
      <c r="X57" s="36">
        <f t="shared" si="28"/>
        <v>53.42</v>
      </c>
      <c r="Y57" s="36">
        <f t="shared" si="28"/>
        <v>53.42</v>
      </c>
      <c r="Z57" s="36">
        <f t="shared" si="28"/>
        <v>2.17</v>
      </c>
      <c r="AA57" s="36">
        <f t="shared" si="28"/>
        <v>2.17</v>
      </c>
      <c r="AB57" s="40"/>
    </row>
    <row r="58" spans="1:28" ht="40.5" x14ac:dyDescent="0.25">
      <c r="A58" s="41"/>
      <c r="B58" s="42"/>
      <c r="C58" s="43"/>
      <c r="D58" s="44"/>
      <c r="E58" s="44"/>
      <c r="F58" s="44"/>
      <c r="G58" s="44"/>
      <c r="H58" s="44"/>
      <c r="I58" s="44"/>
      <c r="J58" s="44"/>
      <c r="K58" s="44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6"/>
    </row>
    <row r="59" spans="1:28" ht="40.5" x14ac:dyDescent="0.5">
      <c r="A59" s="30" t="s">
        <v>44</v>
      </c>
      <c r="B59" s="26"/>
      <c r="C59" s="27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29"/>
    </row>
    <row r="60" spans="1:28" ht="39.75" x14ac:dyDescent="0.25">
      <c r="A60" s="87" t="s">
        <v>12</v>
      </c>
      <c r="B60" s="87" t="s">
        <v>13</v>
      </c>
      <c r="C60" s="87"/>
      <c r="D60" s="100" t="s">
        <v>14</v>
      </c>
      <c r="E60" s="100"/>
      <c r="F60" s="100" t="s">
        <v>15</v>
      </c>
      <c r="G60" s="100"/>
      <c r="H60" s="100" t="s">
        <v>16</v>
      </c>
      <c r="I60" s="100"/>
      <c r="J60" s="100" t="s">
        <v>17</v>
      </c>
      <c r="K60" s="100"/>
      <c r="L60" s="88" t="s">
        <v>18</v>
      </c>
      <c r="M60" s="88"/>
      <c r="N60" s="88"/>
      <c r="O60" s="88"/>
      <c r="P60" s="88"/>
      <c r="Q60" s="88"/>
      <c r="R60" s="88"/>
      <c r="S60" s="88"/>
      <c r="T60" s="88" t="s">
        <v>19</v>
      </c>
      <c r="U60" s="88"/>
      <c r="V60" s="88"/>
      <c r="W60" s="88"/>
      <c r="X60" s="88"/>
      <c r="Y60" s="88"/>
      <c r="Z60" s="88"/>
      <c r="AA60" s="88"/>
      <c r="AB60" s="86" t="s">
        <v>20</v>
      </c>
    </row>
    <row r="61" spans="1:28" ht="39.75" x14ac:dyDescent="0.25">
      <c r="A61" s="87"/>
      <c r="B61" s="87" t="s">
        <v>21</v>
      </c>
      <c r="C61" s="98" t="s">
        <v>22</v>
      </c>
      <c r="D61" s="98" t="s">
        <v>21</v>
      </c>
      <c r="E61" s="98" t="s">
        <v>22</v>
      </c>
      <c r="F61" s="98" t="s">
        <v>21</v>
      </c>
      <c r="G61" s="98" t="s">
        <v>22</v>
      </c>
      <c r="H61" s="98" t="s">
        <v>21</v>
      </c>
      <c r="I61" s="98" t="s">
        <v>22</v>
      </c>
      <c r="J61" s="98" t="s">
        <v>21</v>
      </c>
      <c r="K61" s="98" t="s">
        <v>22</v>
      </c>
      <c r="L61" s="88" t="s">
        <v>23</v>
      </c>
      <c r="M61" s="88"/>
      <c r="N61" s="88" t="s">
        <v>24</v>
      </c>
      <c r="O61" s="88"/>
      <c r="P61" s="87" t="s">
        <v>25</v>
      </c>
      <c r="Q61" s="87"/>
      <c r="R61" s="87" t="s">
        <v>26</v>
      </c>
      <c r="S61" s="87"/>
      <c r="T61" s="87" t="s">
        <v>27</v>
      </c>
      <c r="U61" s="87"/>
      <c r="V61" s="87" t="s">
        <v>28</v>
      </c>
      <c r="W61" s="87"/>
      <c r="X61" s="87" t="s">
        <v>29</v>
      </c>
      <c r="Y61" s="87"/>
      <c r="Z61" s="87" t="s">
        <v>30</v>
      </c>
      <c r="AA61" s="87"/>
      <c r="AB61" s="86"/>
    </row>
    <row r="62" spans="1:28" s="5" customFormat="1" ht="198.75" x14ac:dyDescent="0.5">
      <c r="A62" s="87"/>
      <c r="B62" s="87"/>
      <c r="C62" s="98"/>
      <c r="D62" s="98"/>
      <c r="E62" s="98"/>
      <c r="F62" s="98"/>
      <c r="G62" s="98"/>
      <c r="H62" s="98"/>
      <c r="I62" s="98"/>
      <c r="J62" s="98"/>
      <c r="K62" s="98"/>
      <c r="L62" s="33" t="s">
        <v>21</v>
      </c>
      <c r="M62" s="33" t="s">
        <v>22</v>
      </c>
      <c r="N62" s="33" t="s">
        <v>21</v>
      </c>
      <c r="O62" s="33" t="s">
        <v>22</v>
      </c>
      <c r="P62" s="33" t="s">
        <v>21</v>
      </c>
      <c r="Q62" s="33" t="s">
        <v>22</v>
      </c>
      <c r="R62" s="33" t="s">
        <v>21</v>
      </c>
      <c r="S62" s="33" t="s">
        <v>22</v>
      </c>
      <c r="T62" s="33" t="s">
        <v>21</v>
      </c>
      <c r="U62" s="33" t="s">
        <v>22</v>
      </c>
      <c r="V62" s="33" t="s">
        <v>21</v>
      </c>
      <c r="W62" s="33" t="s">
        <v>22</v>
      </c>
      <c r="X62" s="33" t="s">
        <v>21</v>
      </c>
      <c r="Y62" s="33" t="s">
        <v>22</v>
      </c>
      <c r="Z62" s="33" t="s">
        <v>21</v>
      </c>
      <c r="AA62" s="33" t="s">
        <v>22</v>
      </c>
      <c r="AB62" s="86"/>
    </row>
    <row r="63" spans="1:28" s="24" customFormat="1" ht="58.5" customHeight="1" x14ac:dyDescent="0.6">
      <c r="A63" s="47" t="s">
        <v>97</v>
      </c>
      <c r="B63" s="58">
        <v>25</v>
      </c>
      <c r="C63" s="58">
        <v>25</v>
      </c>
      <c r="D63" s="37">
        <v>0.23</v>
      </c>
      <c r="E63" s="37">
        <v>0.23</v>
      </c>
      <c r="F63" s="37">
        <v>0.05</v>
      </c>
      <c r="G63" s="37">
        <v>0.05</v>
      </c>
      <c r="H63" s="37">
        <v>0.68</v>
      </c>
      <c r="I63" s="37">
        <v>0.68</v>
      </c>
      <c r="J63" s="37">
        <v>4.5</v>
      </c>
      <c r="K63" s="37">
        <v>4.5</v>
      </c>
      <c r="L63" s="59">
        <v>0.01</v>
      </c>
      <c r="M63" s="36">
        <f>L63</f>
        <v>0.01</v>
      </c>
      <c r="N63" s="36">
        <v>8.1</v>
      </c>
      <c r="O63" s="36">
        <f>N63</f>
        <v>8.1</v>
      </c>
      <c r="P63" s="36">
        <v>0.02</v>
      </c>
      <c r="Q63" s="36">
        <f>P63</f>
        <v>0.02</v>
      </c>
      <c r="R63" s="36">
        <v>0.12</v>
      </c>
      <c r="S63" s="36">
        <f>R63</f>
        <v>0.12</v>
      </c>
      <c r="T63" s="36">
        <v>3</v>
      </c>
      <c r="U63" s="36">
        <f>T63</f>
        <v>3</v>
      </c>
      <c r="V63" s="36">
        <v>0.13</v>
      </c>
      <c r="W63" s="36">
        <f>V63</f>
        <v>0.13</v>
      </c>
      <c r="X63" s="36">
        <v>6.6</v>
      </c>
      <c r="Y63" s="36">
        <v>6.6</v>
      </c>
      <c r="Z63" s="36">
        <v>0.36</v>
      </c>
      <c r="AA63" s="36">
        <f>Z63</f>
        <v>0.36</v>
      </c>
      <c r="AB63" s="35" t="s">
        <v>53</v>
      </c>
    </row>
    <row r="64" spans="1:28" s="24" customFormat="1" ht="106.5" customHeight="1" x14ac:dyDescent="0.6">
      <c r="A64" s="60" t="s">
        <v>69</v>
      </c>
      <c r="B64" s="49" t="s">
        <v>88</v>
      </c>
      <c r="C64" s="49" t="s">
        <v>89</v>
      </c>
      <c r="D64" s="36">
        <v>4.4800000000000004</v>
      </c>
      <c r="E64" s="36">
        <v>5.6</v>
      </c>
      <c r="F64" s="36">
        <v>5.36</v>
      </c>
      <c r="G64" s="36">
        <v>6.7</v>
      </c>
      <c r="H64" s="36">
        <v>11.84</v>
      </c>
      <c r="I64" s="36">
        <v>14.8</v>
      </c>
      <c r="J64" s="36">
        <v>110.4</v>
      </c>
      <c r="K64" s="36">
        <v>138</v>
      </c>
      <c r="L64" s="59">
        <v>6.6</v>
      </c>
      <c r="M64" s="36">
        <f t="shared" ref="M64" si="29">L64</f>
        <v>6.6</v>
      </c>
      <c r="N64" s="36">
        <v>0.02</v>
      </c>
      <c r="O64" s="36">
        <f t="shared" ref="O64" si="30">N64</f>
        <v>0.02</v>
      </c>
      <c r="P64" s="36">
        <v>0.05</v>
      </c>
      <c r="Q64" s="36">
        <f t="shared" ref="Q64" si="31">P64</f>
        <v>0.05</v>
      </c>
      <c r="R64" s="36">
        <v>0.02</v>
      </c>
      <c r="S64" s="36">
        <f t="shared" ref="S64" si="32">R64</f>
        <v>0.02</v>
      </c>
      <c r="T64" s="36">
        <v>9.6</v>
      </c>
      <c r="U64" s="36">
        <f t="shared" ref="U64" si="33">T64</f>
        <v>9.6</v>
      </c>
      <c r="V64" s="36">
        <v>22.8</v>
      </c>
      <c r="W64" s="36">
        <f t="shared" ref="W64" si="34">V64</f>
        <v>22.8</v>
      </c>
      <c r="X64" s="36">
        <v>15.97</v>
      </c>
      <c r="Y64" s="36">
        <f t="shared" ref="Y64" si="35">X64</f>
        <v>15.97</v>
      </c>
      <c r="Z64" s="36">
        <v>0.64</v>
      </c>
      <c r="AA64" s="36">
        <f t="shared" ref="AA64" si="36">Z64</f>
        <v>0.64</v>
      </c>
      <c r="AB64" s="35">
        <v>140</v>
      </c>
    </row>
    <row r="65" spans="1:28" s="24" customFormat="1" ht="49.5" customHeight="1" x14ac:dyDescent="0.6">
      <c r="A65" s="34" t="s">
        <v>100</v>
      </c>
      <c r="B65" s="35" t="s">
        <v>68</v>
      </c>
      <c r="C65" s="35" t="str">
        <f>B65</f>
        <v>60/30</v>
      </c>
      <c r="D65" s="36">
        <v>10.31</v>
      </c>
      <c r="E65" s="36">
        <v>10.31</v>
      </c>
      <c r="F65" s="36">
        <v>10.72</v>
      </c>
      <c r="G65" s="36">
        <v>10.72</v>
      </c>
      <c r="H65" s="36">
        <v>10.43</v>
      </c>
      <c r="I65" s="36">
        <v>10.43</v>
      </c>
      <c r="J65" s="36">
        <v>180.24</v>
      </c>
      <c r="K65" s="36">
        <v>180.24</v>
      </c>
      <c r="L65" s="59">
        <v>0</v>
      </c>
      <c r="M65" s="36">
        <v>0</v>
      </c>
      <c r="N65" s="36">
        <v>0.04</v>
      </c>
      <c r="O65" s="36">
        <v>0.04</v>
      </c>
      <c r="P65" s="36">
        <v>4.8099999999999996</v>
      </c>
      <c r="Q65" s="36">
        <v>4.8099999999999996</v>
      </c>
      <c r="R65" s="36">
        <v>7</v>
      </c>
      <c r="S65" s="36">
        <v>7</v>
      </c>
      <c r="T65" s="36">
        <v>8.4</v>
      </c>
      <c r="U65" s="36">
        <v>8.4</v>
      </c>
      <c r="V65" s="36">
        <v>84.7</v>
      </c>
      <c r="W65" s="36">
        <v>84.7</v>
      </c>
      <c r="X65" s="36">
        <v>16.899999999999999</v>
      </c>
      <c r="Y65" s="36">
        <v>16.899999999999999</v>
      </c>
      <c r="Z65" s="36">
        <v>1</v>
      </c>
      <c r="AA65" s="36">
        <v>1</v>
      </c>
      <c r="AB65" s="35">
        <v>498</v>
      </c>
    </row>
    <row r="66" spans="1:28" s="24" customFormat="1" ht="52.5" customHeight="1" x14ac:dyDescent="0.6">
      <c r="A66" s="34" t="s">
        <v>55</v>
      </c>
      <c r="B66" s="35">
        <v>150</v>
      </c>
      <c r="C66" s="35">
        <v>180</v>
      </c>
      <c r="D66" s="36">
        <v>3.15</v>
      </c>
      <c r="E66" s="36">
        <v>3.15</v>
      </c>
      <c r="F66" s="36">
        <v>8.25</v>
      </c>
      <c r="G66" s="36">
        <v>8.25</v>
      </c>
      <c r="H66" s="36">
        <v>21.75</v>
      </c>
      <c r="I66" s="36">
        <v>21.75</v>
      </c>
      <c r="J66" s="36">
        <v>189</v>
      </c>
      <c r="K66" s="36">
        <v>226.8</v>
      </c>
      <c r="L66" s="59">
        <v>0</v>
      </c>
      <c r="M66" s="36">
        <f t="shared" ref="M66:O66" si="37">L66</f>
        <v>0</v>
      </c>
      <c r="N66" s="36">
        <v>0.03</v>
      </c>
      <c r="O66" s="36">
        <f t="shared" si="37"/>
        <v>0.03</v>
      </c>
      <c r="P66" s="36">
        <v>0.02</v>
      </c>
      <c r="Q66" s="36">
        <f t="shared" ref="Q66" si="38">P66</f>
        <v>0.02</v>
      </c>
      <c r="R66" s="36">
        <v>20.25</v>
      </c>
      <c r="S66" s="36">
        <f t="shared" ref="S66" si="39">R66</f>
        <v>20.25</v>
      </c>
      <c r="T66" s="36">
        <v>1.37</v>
      </c>
      <c r="U66" s="36">
        <f t="shared" ref="U66" si="40">T66</f>
        <v>1.37</v>
      </c>
      <c r="V66" s="36">
        <v>60.95</v>
      </c>
      <c r="W66" s="36">
        <f t="shared" ref="W66" si="41">V66</f>
        <v>60.95</v>
      </c>
      <c r="X66" s="36">
        <v>16.34</v>
      </c>
      <c r="Y66" s="36">
        <f t="shared" ref="Y66" si="42">X66</f>
        <v>16.34</v>
      </c>
      <c r="Z66" s="36">
        <v>0.53</v>
      </c>
      <c r="AA66" s="36">
        <f t="shared" ref="AA66" si="43">Z66</f>
        <v>0.53</v>
      </c>
      <c r="AB66" s="35">
        <v>520</v>
      </c>
    </row>
    <row r="67" spans="1:28" s="24" customFormat="1" ht="56.25" customHeight="1" x14ac:dyDescent="0.6">
      <c r="A67" s="34" t="s">
        <v>63</v>
      </c>
      <c r="B67" s="35">
        <v>200</v>
      </c>
      <c r="C67" s="35">
        <v>200</v>
      </c>
      <c r="D67" s="36">
        <v>0.6</v>
      </c>
      <c r="E67" s="36">
        <v>0.6</v>
      </c>
      <c r="F67" s="36">
        <v>0</v>
      </c>
      <c r="G67" s="36">
        <v>0</v>
      </c>
      <c r="H67" s="36">
        <v>31.4</v>
      </c>
      <c r="I67" s="36">
        <v>31.4</v>
      </c>
      <c r="J67" s="36">
        <v>124</v>
      </c>
      <c r="K67" s="36">
        <v>124</v>
      </c>
      <c r="L67" s="36">
        <v>20</v>
      </c>
      <c r="M67" s="36">
        <v>20</v>
      </c>
      <c r="N67" s="36">
        <v>0.08</v>
      </c>
      <c r="O67" s="36">
        <v>0.08</v>
      </c>
      <c r="P67" s="36">
        <v>0</v>
      </c>
      <c r="Q67" s="36">
        <v>0</v>
      </c>
      <c r="R67" s="36">
        <v>0</v>
      </c>
      <c r="S67" s="36">
        <v>0</v>
      </c>
      <c r="T67" s="36">
        <v>16</v>
      </c>
      <c r="U67" s="36">
        <v>16</v>
      </c>
      <c r="V67" s="36">
        <v>209.78</v>
      </c>
      <c r="W67" s="36">
        <v>56</v>
      </c>
      <c r="X67" s="36">
        <v>84</v>
      </c>
      <c r="Y67" s="36">
        <v>84</v>
      </c>
      <c r="Z67" s="36">
        <v>1.2</v>
      </c>
      <c r="AA67" s="36">
        <v>1.2</v>
      </c>
      <c r="AB67" s="58">
        <v>639</v>
      </c>
    </row>
    <row r="68" spans="1:28" s="24" customFormat="1" ht="58.5" customHeight="1" x14ac:dyDescent="0.6">
      <c r="A68" s="34" t="s">
        <v>41</v>
      </c>
      <c r="B68" s="35">
        <v>32.5</v>
      </c>
      <c r="C68" s="35">
        <v>32.5</v>
      </c>
      <c r="D68" s="36">
        <v>2.5024999999999999</v>
      </c>
      <c r="E68" s="36">
        <v>2.5024999999999999</v>
      </c>
      <c r="F68" s="36">
        <v>0.45500000000000002</v>
      </c>
      <c r="G68" s="36">
        <v>0.45500000000000002</v>
      </c>
      <c r="H68" s="36">
        <v>12.2525</v>
      </c>
      <c r="I68" s="36">
        <v>12.2525</v>
      </c>
      <c r="J68" s="36">
        <v>13.22</v>
      </c>
      <c r="K68" s="36">
        <v>13.22</v>
      </c>
      <c r="L68" s="59">
        <v>0</v>
      </c>
      <c r="M68" s="36">
        <v>0</v>
      </c>
      <c r="N68" s="36">
        <v>0.03</v>
      </c>
      <c r="O68" s="36">
        <v>0.03</v>
      </c>
      <c r="P68" s="36">
        <v>0</v>
      </c>
      <c r="Q68" s="36">
        <v>0</v>
      </c>
      <c r="R68" s="36">
        <v>0</v>
      </c>
      <c r="S68" s="36">
        <v>0</v>
      </c>
      <c r="T68" s="36">
        <v>11.62</v>
      </c>
      <c r="U68" s="36">
        <v>11.62</v>
      </c>
      <c r="V68" s="36">
        <v>22.86</v>
      </c>
      <c r="W68" s="36">
        <v>22.86</v>
      </c>
      <c r="X68" s="36">
        <v>20.420000000000002</v>
      </c>
      <c r="Y68" s="36">
        <v>20.420000000000002</v>
      </c>
      <c r="Z68" s="36">
        <v>1.58</v>
      </c>
      <c r="AA68" s="36">
        <v>1.58</v>
      </c>
      <c r="AB68" s="35" t="s">
        <v>34</v>
      </c>
    </row>
    <row r="69" spans="1:28" s="24" customFormat="1" ht="58.5" customHeight="1" x14ac:dyDescent="0.6">
      <c r="A69" s="38" t="s">
        <v>35</v>
      </c>
      <c r="B69" s="35"/>
      <c r="C69" s="39"/>
      <c r="D69" s="37">
        <f>D63+D64+D65+D66+D67+D68</f>
        <v>21.272500000000004</v>
      </c>
      <c r="E69" s="37">
        <f t="shared" ref="E69:AA69" si="44">E63+E64+E65+E66+E67+E68</f>
        <v>22.392500000000002</v>
      </c>
      <c r="F69" s="37">
        <f t="shared" si="44"/>
        <v>24.835000000000001</v>
      </c>
      <c r="G69" s="37">
        <f t="shared" si="44"/>
        <v>26.174999999999997</v>
      </c>
      <c r="H69" s="37">
        <f t="shared" si="44"/>
        <v>88.352499999999992</v>
      </c>
      <c r="I69" s="37">
        <f t="shared" si="44"/>
        <v>91.3125</v>
      </c>
      <c r="J69" s="37">
        <f t="shared" si="44"/>
        <v>621.36</v>
      </c>
      <c r="K69" s="37">
        <f t="shared" si="44"/>
        <v>686.76</v>
      </c>
      <c r="L69" s="37">
        <f t="shared" si="44"/>
        <v>26.61</v>
      </c>
      <c r="M69" s="37">
        <f t="shared" si="44"/>
        <v>26.61</v>
      </c>
      <c r="N69" s="37">
        <f t="shared" si="44"/>
        <v>8.2999999999999972</v>
      </c>
      <c r="O69" s="37">
        <f t="shared" si="44"/>
        <v>8.2999999999999972</v>
      </c>
      <c r="P69" s="37">
        <f t="shared" si="44"/>
        <v>4.8999999999999995</v>
      </c>
      <c r="Q69" s="37">
        <f t="shared" si="44"/>
        <v>4.8999999999999995</v>
      </c>
      <c r="R69" s="37">
        <f t="shared" si="44"/>
        <v>27.39</v>
      </c>
      <c r="S69" s="37">
        <f t="shared" si="44"/>
        <v>27.39</v>
      </c>
      <c r="T69" s="37">
        <f t="shared" si="44"/>
        <v>49.99</v>
      </c>
      <c r="U69" s="37">
        <f t="shared" si="44"/>
        <v>49.99</v>
      </c>
      <c r="V69" s="37">
        <f t="shared" si="44"/>
        <v>401.22</v>
      </c>
      <c r="W69" s="37">
        <f t="shared" si="44"/>
        <v>247.44</v>
      </c>
      <c r="X69" s="37">
        <f t="shared" si="44"/>
        <v>160.23000000000002</v>
      </c>
      <c r="Y69" s="37">
        <f t="shared" si="44"/>
        <v>160.23000000000002</v>
      </c>
      <c r="Z69" s="37">
        <f t="shared" si="44"/>
        <v>5.3100000000000005</v>
      </c>
      <c r="AA69" s="37">
        <f t="shared" si="44"/>
        <v>5.3100000000000005</v>
      </c>
      <c r="AB69" s="40"/>
    </row>
    <row r="70" spans="1:28" ht="40.5" x14ac:dyDescent="0.25">
      <c r="A70" s="41"/>
      <c r="B70" s="45"/>
      <c r="C70" s="44"/>
      <c r="D70" s="44"/>
      <c r="E70" s="44"/>
      <c r="F70" s="44"/>
      <c r="G70" s="44"/>
      <c r="H70" s="44"/>
      <c r="I70" s="44"/>
      <c r="J70" s="44"/>
      <c r="K70" s="44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6"/>
    </row>
    <row r="71" spans="1:28" ht="40.5" x14ac:dyDescent="0.55000000000000004">
      <c r="A71" s="30" t="s">
        <v>78</v>
      </c>
      <c r="B71" s="42"/>
      <c r="C71" s="42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53"/>
    </row>
    <row r="72" spans="1:28" ht="39.75" x14ac:dyDescent="0.25">
      <c r="A72" s="87" t="s">
        <v>12</v>
      </c>
      <c r="B72" s="87" t="s">
        <v>13</v>
      </c>
      <c r="C72" s="87"/>
      <c r="D72" s="89" t="s">
        <v>14</v>
      </c>
      <c r="E72" s="89"/>
      <c r="F72" s="89" t="s">
        <v>15</v>
      </c>
      <c r="G72" s="89"/>
      <c r="H72" s="89" t="s">
        <v>16</v>
      </c>
      <c r="I72" s="89"/>
      <c r="J72" s="89" t="s">
        <v>17</v>
      </c>
      <c r="K72" s="89"/>
      <c r="L72" s="88" t="s">
        <v>18</v>
      </c>
      <c r="M72" s="88"/>
      <c r="N72" s="88"/>
      <c r="O72" s="88"/>
      <c r="P72" s="88"/>
      <c r="Q72" s="88"/>
      <c r="R72" s="88"/>
      <c r="S72" s="88"/>
      <c r="T72" s="88" t="s">
        <v>19</v>
      </c>
      <c r="U72" s="88"/>
      <c r="V72" s="88"/>
      <c r="W72" s="88"/>
      <c r="X72" s="88"/>
      <c r="Y72" s="88"/>
      <c r="Z72" s="88"/>
      <c r="AA72" s="88"/>
      <c r="AB72" s="86" t="s">
        <v>20</v>
      </c>
    </row>
    <row r="73" spans="1:28" ht="39.75" x14ac:dyDescent="0.25">
      <c r="A73" s="87"/>
      <c r="B73" s="87" t="s">
        <v>21</v>
      </c>
      <c r="C73" s="87" t="s">
        <v>22</v>
      </c>
      <c r="D73" s="87" t="s">
        <v>21</v>
      </c>
      <c r="E73" s="87" t="s">
        <v>22</v>
      </c>
      <c r="F73" s="87" t="s">
        <v>21</v>
      </c>
      <c r="G73" s="87" t="s">
        <v>22</v>
      </c>
      <c r="H73" s="87" t="s">
        <v>21</v>
      </c>
      <c r="I73" s="87" t="s">
        <v>22</v>
      </c>
      <c r="J73" s="87" t="s">
        <v>21</v>
      </c>
      <c r="K73" s="87" t="s">
        <v>22</v>
      </c>
      <c r="L73" s="88" t="s">
        <v>23</v>
      </c>
      <c r="M73" s="88"/>
      <c r="N73" s="88" t="s">
        <v>24</v>
      </c>
      <c r="O73" s="88"/>
      <c r="P73" s="87" t="s">
        <v>25</v>
      </c>
      <c r="Q73" s="87"/>
      <c r="R73" s="87" t="s">
        <v>26</v>
      </c>
      <c r="S73" s="87"/>
      <c r="T73" s="87" t="s">
        <v>27</v>
      </c>
      <c r="U73" s="87"/>
      <c r="V73" s="87" t="s">
        <v>28</v>
      </c>
      <c r="W73" s="87"/>
      <c r="X73" s="87" t="s">
        <v>29</v>
      </c>
      <c r="Y73" s="87"/>
      <c r="Z73" s="87" t="s">
        <v>30</v>
      </c>
      <c r="AA73" s="87"/>
      <c r="AB73" s="86"/>
    </row>
    <row r="74" spans="1:28" s="5" customFormat="1" ht="198.75" x14ac:dyDescent="0.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33" t="s">
        <v>21</v>
      </c>
      <c r="M74" s="33" t="s">
        <v>22</v>
      </c>
      <c r="N74" s="33" t="s">
        <v>21</v>
      </c>
      <c r="O74" s="33" t="s">
        <v>22</v>
      </c>
      <c r="P74" s="33" t="s">
        <v>21</v>
      </c>
      <c r="Q74" s="33" t="s">
        <v>22</v>
      </c>
      <c r="R74" s="33" t="s">
        <v>21</v>
      </c>
      <c r="S74" s="33" t="s">
        <v>22</v>
      </c>
      <c r="T74" s="33" t="s">
        <v>21</v>
      </c>
      <c r="U74" s="33" t="s">
        <v>22</v>
      </c>
      <c r="V74" s="33" t="s">
        <v>21</v>
      </c>
      <c r="W74" s="33" t="s">
        <v>22</v>
      </c>
      <c r="X74" s="33" t="s">
        <v>21</v>
      </c>
      <c r="Y74" s="33" t="s">
        <v>22</v>
      </c>
      <c r="Z74" s="33" t="s">
        <v>21</v>
      </c>
      <c r="AA74" s="33" t="s">
        <v>22</v>
      </c>
      <c r="AB74" s="86"/>
    </row>
    <row r="75" spans="1:28" s="24" customFormat="1" ht="79.5" customHeight="1" x14ac:dyDescent="0.6">
      <c r="A75" s="61" t="s">
        <v>87</v>
      </c>
      <c r="B75" s="62">
        <v>50</v>
      </c>
      <c r="C75" s="35">
        <v>50</v>
      </c>
      <c r="D75" s="36">
        <v>6.7</v>
      </c>
      <c r="E75" s="36">
        <v>6.7</v>
      </c>
      <c r="F75" s="36">
        <v>7.3</v>
      </c>
      <c r="G75" s="36">
        <v>7.3</v>
      </c>
      <c r="H75" s="36">
        <v>28.5</v>
      </c>
      <c r="I75" s="36">
        <v>28.5</v>
      </c>
      <c r="J75" s="37">
        <v>206.5</v>
      </c>
      <c r="K75" s="37">
        <v>206.5</v>
      </c>
      <c r="L75" s="37">
        <v>0</v>
      </c>
      <c r="M75" s="37">
        <v>0</v>
      </c>
      <c r="N75" s="37">
        <v>0.02</v>
      </c>
      <c r="O75" s="37">
        <v>0.02</v>
      </c>
      <c r="P75" s="37">
        <v>0.03</v>
      </c>
      <c r="Q75" s="37">
        <v>0.03</v>
      </c>
      <c r="R75" s="37">
        <v>0</v>
      </c>
      <c r="S75" s="37">
        <v>0</v>
      </c>
      <c r="T75" s="37">
        <v>31</v>
      </c>
      <c r="U75" s="37">
        <v>31</v>
      </c>
      <c r="V75" s="37">
        <v>66.7</v>
      </c>
      <c r="W75" s="37">
        <v>66.7</v>
      </c>
      <c r="X75" s="37">
        <v>9.75</v>
      </c>
      <c r="Y75" s="37">
        <v>9.75</v>
      </c>
      <c r="Z75" s="37">
        <v>0.99</v>
      </c>
      <c r="AA75" s="37">
        <v>0.99</v>
      </c>
      <c r="AB75" s="35">
        <v>43</v>
      </c>
    </row>
    <row r="76" spans="1:28" s="24" customFormat="1" ht="52.5" customHeight="1" x14ac:dyDescent="0.6">
      <c r="A76" s="34" t="s">
        <v>52</v>
      </c>
      <c r="B76" s="35" t="s">
        <v>73</v>
      </c>
      <c r="C76" s="35" t="s">
        <v>73</v>
      </c>
      <c r="D76" s="36">
        <v>0.2</v>
      </c>
      <c r="E76" s="36">
        <v>0.2</v>
      </c>
      <c r="F76" s="36">
        <v>0</v>
      </c>
      <c r="G76" s="36">
        <v>0</v>
      </c>
      <c r="H76" s="36">
        <v>15</v>
      </c>
      <c r="I76" s="36">
        <v>15</v>
      </c>
      <c r="J76" s="36">
        <v>58</v>
      </c>
      <c r="K76" s="36">
        <v>58</v>
      </c>
      <c r="L76" s="36">
        <v>0.02</v>
      </c>
      <c r="M76" s="36">
        <v>0.02</v>
      </c>
      <c r="N76" s="36">
        <v>0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1.29</v>
      </c>
      <c r="U76" s="36">
        <v>1.29</v>
      </c>
      <c r="V76" s="36">
        <v>1.6</v>
      </c>
      <c r="W76" s="36">
        <v>1.6</v>
      </c>
      <c r="X76" s="36">
        <v>0.88</v>
      </c>
      <c r="Y76" s="36">
        <v>0.88</v>
      </c>
      <c r="Z76" s="36">
        <v>0.21</v>
      </c>
      <c r="AA76" s="36">
        <v>0.21</v>
      </c>
      <c r="AB76" s="35">
        <v>685</v>
      </c>
    </row>
    <row r="77" spans="1:28" s="24" customFormat="1" ht="52.5" customHeight="1" x14ac:dyDescent="0.6">
      <c r="A77" s="38" t="s">
        <v>35</v>
      </c>
      <c r="B77" s="35">
        <v>245</v>
      </c>
      <c r="C77" s="35">
        <v>245</v>
      </c>
      <c r="D77" s="36">
        <f>D75+D76</f>
        <v>6.9</v>
      </c>
      <c r="E77" s="36">
        <f t="shared" ref="E77:AA77" si="45">E75+E76</f>
        <v>6.9</v>
      </c>
      <c r="F77" s="36">
        <f t="shared" si="45"/>
        <v>7.3</v>
      </c>
      <c r="G77" s="36">
        <f t="shared" si="45"/>
        <v>7.3</v>
      </c>
      <c r="H77" s="36">
        <f t="shared" si="45"/>
        <v>43.5</v>
      </c>
      <c r="I77" s="36">
        <f t="shared" si="45"/>
        <v>43.5</v>
      </c>
      <c r="J77" s="36">
        <f t="shared" si="45"/>
        <v>264.5</v>
      </c>
      <c r="K77" s="36">
        <f t="shared" si="45"/>
        <v>264.5</v>
      </c>
      <c r="L77" s="36">
        <f t="shared" si="45"/>
        <v>0.02</v>
      </c>
      <c r="M77" s="36">
        <f t="shared" si="45"/>
        <v>0.02</v>
      </c>
      <c r="N77" s="36">
        <f t="shared" si="45"/>
        <v>0.02</v>
      </c>
      <c r="O77" s="36">
        <f t="shared" si="45"/>
        <v>0.02</v>
      </c>
      <c r="P77" s="36">
        <f t="shared" si="45"/>
        <v>0.03</v>
      </c>
      <c r="Q77" s="36">
        <f t="shared" si="45"/>
        <v>0.03</v>
      </c>
      <c r="R77" s="36">
        <f t="shared" si="45"/>
        <v>0</v>
      </c>
      <c r="S77" s="36">
        <f t="shared" si="45"/>
        <v>0</v>
      </c>
      <c r="T77" s="36">
        <f t="shared" si="45"/>
        <v>32.29</v>
      </c>
      <c r="U77" s="36">
        <f t="shared" si="45"/>
        <v>32.29</v>
      </c>
      <c r="V77" s="36">
        <f t="shared" si="45"/>
        <v>68.3</v>
      </c>
      <c r="W77" s="36">
        <f t="shared" si="45"/>
        <v>68.3</v>
      </c>
      <c r="X77" s="36">
        <f t="shared" si="45"/>
        <v>10.63</v>
      </c>
      <c r="Y77" s="36">
        <f t="shared" si="45"/>
        <v>10.63</v>
      </c>
      <c r="Z77" s="36">
        <f t="shared" si="45"/>
        <v>1.2</v>
      </c>
      <c r="AA77" s="36">
        <f t="shared" si="45"/>
        <v>1.2</v>
      </c>
      <c r="AB77" s="35">
        <v>433</v>
      </c>
    </row>
    <row r="78" spans="1:28" s="24" customFormat="1" ht="52.5" customHeight="1" x14ac:dyDescent="0.6">
      <c r="A78" s="38" t="s">
        <v>42</v>
      </c>
      <c r="B78" s="35"/>
      <c r="C78" s="35"/>
      <c r="D78" s="36">
        <f t="shared" ref="D78:AA78" si="46">D77+D69+D57</f>
        <v>33.44250000000001</v>
      </c>
      <c r="E78" s="36">
        <f t="shared" si="46"/>
        <v>34.562500000000007</v>
      </c>
      <c r="F78" s="36">
        <f t="shared" si="46"/>
        <v>39.015000000000001</v>
      </c>
      <c r="G78" s="36">
        <f t="shared" si="46"/>
        <v>40.354999999999997</v>
      </c>
      <c r="H78" s="36">
        <f t="shared" si="46"/>
        <v>179.66249999999999</v>
      </c>
      <c r="I78" s="36">
        <f t="shared" si="46"/>
        <v>182.6225</v>
      </c>
      <c r="J78" s="36">
        <f t="shared" si="46"/>
        <v>1163.31</v>
      </c>
      <c r="K78" s="36">
        <f t="shared" si="46"/>
        <v>1228.71</v>
      </c>
      <c r="L78" s="36">
        <f t="shared" si="46"/>
        <v>26.65</v>
      </c>
      <c r="M78" s="36">
        <f t="shared" si="46"/>
        <v>26.65</v>
      </c>
      <c r="N78" s="36">
        <f t="shared" si="46"/>
        <v>8.4499999999999975</v>
      </c>
      <c r="O78" s="36">
        <f t="shared" si="46"/>
        <v>8.4499999999999975</v>
      </c>
      <c r="P78" s="36">
        <f t="shared" si="46"/>
        <v>4.96</v>
      </c>
      <c r="Q78" s="36">
        <f t="shared" si="46"/>
        <v>4.96</v>
      </c>
      <c r="R78" s="36">
        <f t="shared" si="46"/>
        <v>47.39</v>
      </c>
      <c r="S78" s="36">
        <f t="shared" si="46"/>
        <v>47.39</v>
      </c>
      <c r="T78" s="36">
        <f t="shared" si="46"/>
        <v>108.41</v>
      </c>
      <c r="U78" s="36">
        <f t="shared" si="46"/>
        <v>108.41</v>
      </c>
      <c r="V78" s="36">
        <f t="shared" si="46"/>
        <v>585.76</v>
      </c>
      <c r="W78" s="36">
        <f t="shared" si="46"/>
        <v>431.98</v>
      </c>
      <c r="X78" s="36">
        <f t="shared" si="46"/>
        <v>224.28000000000003</v>
      </c>
      <c r="Y78" s="36">
        <f t="shared" si="46"/>
        <v>224.28000000000003</v>
      </c>
      <c r="Z78" s="36">
        <f t="shared" si="46"/>
        <v>8.68</v>
      </c>
      <c r="AA78" s="36">
        <f t="shared" si="46"/>
        <v>8.68</v>
      </c>
      <c r="AB78" s="55"/>
    </row>
    <row r="79" spans="1:28" ht="40.5" x14ac:dyDescent="0.25">
      <c r="A79" s="41"/>
      <c r="B79" s="42"/>
      <c r="C79" s="43"/>
      <c r="D79" s="44"/>
      <c r="E79" s="44"/>
      <c r="F79" s="44"/>
      <c r="G79" s="44"/>
      <c r="H79" s="44"/>
      <c r="I79" s="44"/>
      <c r="J79" s="44"/>
      <c r="K79" s="44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</row>
    <row r="80" spans="1:28" ht="40.5" x14ac:dyDescent="0.25">
      <c r="A80" s="41"/>
      <c r="B80" s="42"/>
      <c r="C80" s="43"/>
      <c r="D80" s="44"/>
      <c r="E80" s="44"/>
      <c r="F80" s="44"/>
      <c r="G80" s="44"/>
      <c r="H80" s="44"/>
      <c r="I80" s="44"/>
      <c r="J80" s="44"/>
      <c r="K80" s="44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</row>
    <row r="81" spans="1:28" ht="40.5" x14ac:dyDescent="0.5">
      <c r="A81" s="30" t="s">
        <v>46</v>
      </c>
      <c r="B81" s="42"/>
      <c r="C81" s="43"/>
      <c r="D81" s="44"/>
      <c r="E81" s="44"/>
      <c r="F81" s="44"/>
      <c r="G81" s="44"/>
      <c r="H81" s="44"/>
      <c r="I81" s="44"/>
      <c r="J81" s="44"/>
      <c r="K81" s="44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</row>
    <row r="82" spans="1:28" ht="40.5" x14ac:dyDescent="0.55000000000000004">
      <c r="A82" s="30" t="s">
        <v>11</v>
      </c>
      <c r="B82" s="26"/>
      <c r="C82" s="27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2"/>
    </row>
    <row r="83" spans="1:28" ht="39.75" x14ac:dyDescent="0.25">
      <c r="A83" s="87" t="s">
        <v>12</v>
      </c>
      <c r="B83" s="87" t="s">
        <v>13</v>
      </c>
      <c r="C83" s="87"/>
      <c r="D83" s="100" t="s">
        <v>14</v>
      </c>
      <c r="E83" s="100"/>
      <c r="F83" s="100" t="s">
        <v>15</v>
      </c>
      <c r="G83" s="100"/>
      <c r="H83" s="100" t="s">
        <v>16</v>
      </c>
      <c r="I83" s="100"/>
      <c r="J83" s="100" t="s">
        <v>17</v>
      </c>
      <c r="K83" s="100"/>
      <c r="L83" s="88" t="s">
        <v>18</v>
      </c>
      <c r="M83" s="88"/>
      <c r="N83" s="88"/>
      <c r="O83" s="88"/>
      <c r="P83" s="88"/>
      <c r="Q83" s="88"/>
      <c r="R83" s="88"/>
      <c r="S83" s="88"/>
      <c r="T83" s="88" t="s">
        <v>19</v>
      </c>
      <c r="U83" s="88"/>
      <c r="V83" s="88"/>
      <c r="W83" s="88"/>
      <c r="X83" s="88"/>
      <c r="Y83" s="88"/>
      <c r="Z83" s="88"/>
      <c r="AA83" s="88"/>
      <c r="AB83" s="86" t="s">
        <v>20</v>
      </c>
    </row>
    <row r="84" spans="1:28" ht="39.75" x14ac:dyDescent="0.25">
      <c r="A84" s="87"/>
      <c r="B84" s="87" t="s">
        <v>21</v>
      </c>
      <c r="C84" s="98" t="s">
        <v>22</v>
      </c>
      <c r="D84" s="98" t="s">
        <v>21</v>
      </c>
      <c r="E84" s="98" t="s">
        <v>22</v>
      </c>
      <c r="F84" s="98" t="s">
        <v>21</v>
      </c>
      <c r="G84" s="98" t="s">
        <v>22</v>
      </c>
      <c r="H84" s="98" t="s">
        <v>21</v>
      </c>
      <c r="I84" s="98" t="s">
        <v>22</v>
      </c>
      <c r="J84" s="98" t="s">
        <v>21</v>
      </c>
      <c r="K84" s="98" t="s">
        <v>22</v>
      </c>
      <c r="L84" s="88" t="s">
        <v>23</v>
      </c>
      <c r="M84" s="88"/>
      <c r="N84" s="88" t="s">
        <v>24</v>
      </c>
      <c r="O84" s="88"/>
      <c r="P84" s="87" t="s">
        <v>25</v>
      </c>
      <c r="Q84" s="87"/>
      <c r="R84" s="87" t="s">
        <v>26</v>
      </c>
      <c r="S84" s="87"/>
      <c r="T84" s="87" t="s">
        <v>27</v>
      </c>
      <c r="U84" s="87"/>
      <c r="V84" s="87" t="s">
        <v>28</v>
      </c>
      <c r="W84" s="87"/>
      <c r="X84" s="87" t="s">
        <v>29</v>
      </c>
      <c r="Y84" s="87"/>
      <c r="Z84" s="87" t="s">
        <v>30</v>
      </c>
      <c r="AA84" s="87"/>
      <c r="AB84" s="86"/>
    </row>
    <row r="85" spans="1:28" s="1" customFormat="1" ht="198.75" x14ac:dyDescent="0.5">
      <c r="A85" s="87"/>
      <c r="B85" s="87"/>
      <c r="C85" s="98"/>
      <c r="D85" s="98"/>
      <c r="E85" s="98"/>
      <c r="F85" s="98"/>
      <c r="G85" s="98"/>
      <c r="H85" s="98"/>
      <c r="I85" s="98"/>
      <c r="J85" s="98"/>
      <c r="K85" s="98"/>
      <c r="L85" s="33" t="s">
        <v>21</v>
      </c>
      <c r="M85" s="33" t="s">
        <v>22</v>
      </c>
      <c r="N85" s="33" t="s">
        <v>21</v>
      </c>
      <c r="O85" s="33" t="s">
        <v>22</v>
      </c>
      <c r="P85" s="33" t="s">
        <v>21</v>
      </c>
      <c r="Q85" s="33" t="s">
        <v>22</v>
      </c>
      <c r="R85" s="33" t="s">
        <v>21</v>
      </c>
      <c r="S85" s="33" t="s">
        <v>22</v>
      </c>
      <c r="T85" s="33" t="s">
        <v>21</v>
      </c>
      <c r="U85" s="33" t="s">
        <v>22</v>
      </c>
      <c r="V85" s="33" t="s">
        <v>21</v>
      </c>
      <c r="W85" s="33" t="s">
        <v>22</v>
      </c>
      <c r="X85" s="33" t="s">
        <v>21</v>
      </c>
      <c r="Y85" s="33" t="s">
        <v>22</v>
      </c>
      <c r="Z85" s="33" t="s">
        <v>21</v>
      </c>
      <c r="AA85" s="33" t="s">
        <v>22</v>
      </c>
      <c r="AB85" s="86"/>
    </row>
    <row r="86" spans="1:28" s="24" customFormat="1" ht="124.5" customHeight="1" x14ac:dyDescent="0.6">
      <c r="A86" s="34" t="s">
        <v>77</v>
      </c>
      <c r="B86" s="35" t="s">
        <v>32</v>
      </c>
      <c r="C86" s="35" t="str">
        <f>B86</f>
        <v>150/5</v>
      </c>
      <c r="D86" s="36">
        <v>4.2</v>
      </c>
      <c r="E86" s="36">
        <v>4.2</v>
      </c>
      <c r="F86" s="36">
        <v>7.8</v>
      </c>
      <c r="G86" s="36">
        <v>7.8</v>
      </c>
      <c r="H86" s="36">
        <v>20.36</v>
      </c>
      <c r="I86" s="36">
        <v>20.36</v>
      </c>
      <c r="J86" s="36">
        <v>172.5</v>
      </c>
      <c r="K86" s="36">
        <v>172.5</v>
      </c>
      <c r="L86" s="36">
        <v>0</v>
      </c>
      <c r="M86" s="36">
        <f>L86</f>
        <v>0</v>
      </c>
      <c r="N86" s="36">
        <v>0.03</v>
      </c>
      <c r="O86" s="36">
        <f>N86</f>
        <v>0.03</v>
      </c>
      <c r="P86" s="36">
        <v>0.02</v>
      </c>
      <c r="Q86" s="36">
        <f>P86</f>
        <v>0.02</v>
      </c>
      <c r="R86" s="36">
        <v>20</v>
      </c>
      <c r="S86" s="36">
        <f>R86</f>
        <v>20</v>
      </c>
      <c r="T86" s="36">
        <v>8.4</v>
      </c>
      <c r="U86" s="36">
        <f>T86</f>
        <v>8.4</v>
      </c>
      <c r="V86" s="36">
        <v>29.4</v>
      </c>
      <c r="W86" s="36">
        <f>V86</f>
        <v>29.4</v>
      </c>
      <c r="X86" s="36">
        <v>5.9</v>
      </c>
      <c r="Y86" s="36">
        <f>X86</f>
        <v>5.9</v>
      </c>
      <c r="Z86" s="36">
        <v>0.34</v>
      </c>
      <c r="AA86" s="36">
        <f>Z86</f>
        <v>0.34</v>
      </c>
      <c r="AB86" s="35">
        <v>302</v>
      </c>
    </row>
    <row r="87" spans="1:28" s="24" customFormat="1" ht="124.5" customHeight="1" x14ac:dyDescent="0.6">
      <c r="A87" s="34" t="s">
        <v>33</v>
      </c>
      <c r="B87" s="35">
        <v>18</v>
      </c>
      <c r="C87" s="35">
        <v>18</v>
      </c>
      <c r="D87" s="36">
        <v>1.35</v>
      </c>
      <c r="E87" s="36">
        <v>1.35</v>
      </c>
      <c r="F87" s="36">
        <v>0.52</v>
      </c>
      <c r="G87" s="36">
        <v>0.52</v>
      </c>
      <c r="H87" s="36">
        <v>9.25</v>
      </c>
      <c r="I87" s="36">
        <v>9.25</v>
      </c>
      <c r="J87" s="36">
        <v>47.4</v>
      </c>
      <c r="K87" s="36">
        <v>47.4</v>
      </c>
      <c r="L87" s="36">
        <v>0</v>
      </c>
      <c r="M87" s="36">
        <f t="shared" ref="M87" si="47">L87</f>
        <v>0</v>
      </c>
      <c r="N87" s="36">
        <v>0.02</v>
      </c>
      <c r="O87" s="36">
        <f t="shared" ref="O87" si="48">N87</f>
        <v>0.02</v>
      </c>
      <c r="P87" s="36">
        <v>0</v>
      </c>
      <c r="Q87" s="36">
        <f t="shared" ref="Q87" si="49">P87</f>
        <v>0</v>
      </c>
      <c r="R87" s="36">
        <v>0</v>
      </c>
      <c r="S87" s="36">
        <f t="shared" ref="S87" si="50">R87</f>
        <v>0</v>
      </c>
      <c r="T87" s="36">
        <v>5.94</v>
      </c>
      <c r="U87" s="36">
        <f t="shared" ref="U87" si="51">T87</f>
        <v>5.94</v>
      </c>
      <c r="V87" s="36">
        <v>5.94</v>
      </c>
      <c r="W87" s="36">
        <f t="shared" ref="W87" si="52">V87</f>
        <v>5.94</v>
      </c>
      <c r="X87" s="36">
        <v>10.44</v>
      </c>
      <c r="Y87" s="36">
        <f t="shared" ref="Y87" si="53">X87</f>
        <v>10.44</v>
      </c>
      <c r="Z87" s="36">
        <v>0.8</v>
      </c>
      <c r="AA87" s="36">
        <f t="shared" ref="AA87" si="54">Z87</f>
        <v>0.8</v>
      </c>
      <c r="AB87" s="35" t="s">
        <v>34</v>
      </c>
    </row>
    <row r="88" spans="1:28" s="24" customFormat="1" ht="73.5" customHeight="1" x14ac:dyDescent="0.6">
      <c r="A88" s="34" t="s">
        <v>52</v>
      </c>
      <c r="B88" s="35" t="s">
        <v>73</v>
      </c>
      <c r="C88" s="35" t="s">
        <v>73</v>
      </c>
      <c r="D88" s="36">
        <v>0.2</v>
      </c>
      <c r="E88" s="36">
        <v>0.2</v>
      </c>
      <c r="F88" s="36">
        <v>0</v>
      </c>
      <c r="G88" s="36">
        <v>0</v>
      </c>
      <c r="H88" s="36">
        <v>15</v>
      </c>
      <c r="I88" s="36">
        <v>15</v>
      </c>
      <c r="J88" s="36">
        <v>58</v>
      </c>
      <c r="K88" s="36">
        <v>58</v>
      </c>
      <c r="L88" s="36">
        <v>0.02</v>
      </c>
      <c r="M88" s="36">
        <v>0.02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1.29</v>
      </c>
      <c r="U88" s="36">
        <v>1.29</v>
      </c>
      <c r="V88" s="36">
        <v>1.6</v>
      </c>
      <c r="W88" s="36">
        <v>1.6</v>
      </c>
      <c r="X88" s="36">
        <v>0.88</v>
      </c>
      <c r="Y88" s="36">
        <v>0.88</v>
      </c>
      <c r="Z88" s="36">
        <v>0.21</v>
      </c>
      <c r="AA88" s="36">
        <v>0.21</v>
      </c>
      <c r="AB88" s="35">
        <v>685</v>
      </c>
    </row>
    <row r="89" spans="1:28" s="24" customFormat="1" ht="73.5" customHeight="1" x14ac:dyDescent="0.6">
      <c r="A89" s="38" t="s">
        <v>35</v>
      </c>
      <c r="B89" s="35"/>
      <c r="C89" s="39"/>
      <c r="D89" s="37">
        <f>SUM(D86:D88)</f>
        <v>5.7500000000000009</v>
      </c>
      <c r="E89" s="37">
        <f t="shared" ref="E89:AA89" si="55">SUM(E86:E88)</f>
        <v>5.7500000000000009</v>
      </c>
      <c r="F89" s="37">
        <f t="shared" si="55"/>
        <v>8.32</v>
      </c>
      <c r="G89" s="37">
        <f t="shared" si="55"/>
        <v>8.32</v>
      </c>
      <c r="H89" s="37">
        <f t="shared" si="55"/>
        <v>44.61</v>
      </c>
      <c r="I89" s="37">
        <f t="shared" si="55"/>
        <v>44.61</v>
      </c>
      <c r="J89" s="37">
        <f t="shared" si="55"/>
        <v>277.89999999999998</v>
      </c>
      <c r="K89" s="37">
        <f t="shared" si="55"/>
        <v>277.89999999999998</v>
      </c>
      <c r="L89" s="36">
        <f t="shared" si="55"/>
        <v>0.02</v>
      </c>
      <c r="M89" s="36">
        <f t="shared" si="55"/>
        <v>0.02</v>
      </c>
      <c r="N89" s="36">
        <f t="shared" si="55"/>
        <v>0.05</v>
      </c>
      <c r="O89" s="36">
        <f t="shared" si="55"/>
        <v>0.05</v>
      </c>
      <c r="P89" s="36">
        <f t="shared" si="55"/>
        <v>0.02</v>
      </c>
      <c r="Q89" s="36">
        <f t="shared" si="55"/>
        <v>0.02</v>
      </c>
      <c r="R89" s="36">
        <f t="shared" si="55"/>
        <v>20</v>
      </c>
      <c r="S89" s="36">
        <f t="shared" si="55"/>
        <v>20</v>
      </c>
      <c r="T89" s="36">
        <f t="shared" si="55"/>
        <v>15.629999999999999</v>
      </c>
      <c r="U89" s="36">
        <f t="shared" si="55"/>
        <v>15.629999999999999</v>
      </c>
      <c r="V89" s="36">
        <f t="shared" si="55"/>
        <v>36.94</v>
      </c>
      <c r="W89" s="36">
        <f t="shared" si="55"/>
        <v>36.94</v>
      </c>
      <c r="X89" s="36">
        <f t="shared" si="55"/>
        <v>17.22</v>
      </c>
      <c r="Y89" s="36">
        <f t="shared" si="55"/>
        <v>17.22</v>
      </c>
      <c r="Z89" s="36">
        <f t="shared" si="55"/>
        <v>1.35</v>
      </c>
      <c r="AA89" s="36">
        <f t="shared" si="55"/>
        <v>1.35</v>
      </c>
      <c r="AB89" s="40"/>
    </row>
    <row r="90" spans="1:28" ht="40.5" x14ac:dyDescent="0.25">
      <c r="A90" s="41"/>
      <c r="B90" s="42"/>
      <c r="C90" s="43"/>
      <c r="D90" s="44"/>
      <c r="E90" s="44"/>
      <c r="F90" s="44"/>
      <c r="G90" s="44"/>
      <c r="H90" s="44"/>
      <c r="I90" s="44"/>
      <c r="J90" s="44"/>
      <c r="K90" s="44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6"/>
    </row>
    <row r="91" spans="1:28" ht="40.5" x14ac:dyDescent="0.5">
      <c r="A91" s="30" t="s">
        <v>48</v>
      </c>
      <c r="B91" s="26"/>
      <c r="C91" s="27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29"/>
    </row>
    <row r="92" spans="1:28" ht="39.75" x14ac:dyDescent="0.25">
      <c r="A92" s="87" t="s">
        <v>12</v>
      </c>
      <c r="B92" s="87" t="s">
        <v>13</v>
      </c>
      <c r="C92" s="87"/>
      <c r="D92" s="100" t="s">
        <v>14</v>
      </c>
      <c r="E92" s="100"/>
      <c r="F92" s="100" t="s">
        <v>15</v>
      </c>
      <c r="G92" s="100"/>
      <c r="H92" s="100" t="s">
        <v>16</v>
      </c>
      <c r="I92" s="100"/>
      <c r="J92" s="100" t="s">
        <v>17</v>
      </c>
      <c r="K92" s="100"/>
      <c r="L92" s="88" t="s">
        <v>18</v>
      </c>
      <c r="M92" s="88"/>
      <c r="N92" s="88"/>
      <c r="O92" s="88"/>
      <c r="P92" s="88"/>
      <c r="Q92" s="88"/>
      <c r="R92" s="88"/>
      <c r="S92" s="88"/>
      <c r="T92" s="88" t="s">
        <v>19</v>
      </c>
      <c r="U92" s="88"/>
      <c r="V92" s="88"/>
      <c r="W92" s="88"/>
      <c r="X92" s="88"/>
      <c r="Y92" s="88"/>
      <c r="Z92" s="88"/>
      <c r="AA92" s="88"/>
      <c r="AB92" s="86" t="s">
        <v>20</v>
      </c>
    </row>
    <row r="93" spans="1:28" ht="39.75" x14ac:dyDescent="0.25">
      <c r="A93" s="87"/>
      <c r="B93" s="87" t="s">
        <v>21</v>
      </c>
      <c r="C93" s="98" t="s">
        <v>22</v>
      </c>
      <c r="D93" s="98" t="s">
        <v>21</v>
      </c>
      <c r="E93" s="98" t="s">
        <v>22</v>
      </c>
      <c r="F93" s="98" t="s">
        <v>21</v>
      </c>
      <c r="G93" s="98" t="s">
        <v>22</v>
      </c>
      <c r="H93" s="98" t="s">
        <v>21</v>
      </c>
      <c r="I93" s="98" t="s">
        <v>22</v>
      </c>
      <c r="J93" s="98" t="s">
        <v>21</v>
      </c>
      <c r="K93" s="98" t="s">
        <v>22</v>
      </c>
      <c r="L93" s="88" t="s">
        <v>23</v>
      </c>
      <c r="M93" s="88"/>
      <c r="N93" s="88" t="s">
        <v>24</v>
      </c>
      <c r="O93" s="88"/>
      <c r="P93" s="87" t="s">
        <v>25</v>
      </c>
      <c r="Q93" s="87"/>
      <c r="R93" s="87" t="s">
        <v>26</v>
      </c>
      <c r="S93" s="87"/>
      <c r="T93" s="87" t="s">
        <v>27</v>
      </c>
      <c r="U93" s="87"/>
      <c r="V93" s="87" t="s">
        <v>28</v>
      </c>
      <c r="W93" s="87"/>
      <c r="X93" s="87" t="s">
        <v>29</v>
      </c>
      <c r="Y93" s="87"/>
      <c r="Z93" s="87" t="s">
        <v>30</v>
      </c>
      <c r="AA93" s="87"/>
      <c r="AB93" s="86"/>
    </row>
    <row r="94" spans="1:28" s="1" customFormat="1" ht="198.75" x14ac:dyDescent="0.5">
      <c r="A94" s="87"/>
      <c r="B94" s="87"/>
      <c r="C94" s="98"/>
      <c r="D94" s="98"/>
      <c r="E94" s="98"/>
      <c r="F94" s="98"/>
      <c r="G94" s="98"/>
      <c r="H94" s="98"/>
      <c r="I94" s="98"/>
      <c r="J94" s="98"/>
      <c r="K94" s="98"/>
      <c r="L94" s="33" t="s">
        <v>21</v>
      </c>
      <c r="M94" s="33" t="s">
        <v>22</v>
      </c>
      <c r="N94" s="33" t="s">
        <v>21</v>
      </c>
      <c r="O94" s="33" t="s">
        <v>22</v>
      </c>
      <c r="P94" s="33" t="s">
        <v>21</v>
      </c>
      <c r="Q94" s="33" t="s">
        <v>22</v>
      </c>
      <c r="R94" s="33" t="s">
        <v>21</v>
      </c>
      <c r="S94" s="33" t="s">
        <v>22</v>
      </c>
      <c r="T94" s="33" t="s">
        <v>21</v>
      </c>
      <c r="U94" s="33" t="s">
        <v>22</v>
      </c>
      <c r="V94" s="33" t="s">
        <v>21</v>
      </c>
      <c r="W94" s="33" t="s">
        <v>22</v>
      </c>
      <c r="X94" s="33" t="s">
        <v>21</v>
      </c>
      <c r="Y94" s="33" t="s">
        <v>22</v>
      </c>
      <c r="Z94" s="33" t="s">
        <v>21</v>
      </c>
      <c r="AA94" s="33" t="s">
        <v>22</v>
      </c>
      <c r="AB94" s="86"/>
    </row>
    <row r="95" spans="1:28" s="24" customFormat="1" ht="73.5" customHeight="1" x14ac:dyDescent="0.6">
      <c r="A95" s="47" t="s">
        <v>90</v>
      </c>
      <c r="B95" s="35">
        <v>50</v>
      </c>
      <c r="C95" s="35">
        <v>50</v>
      </c>
      <c r="D95" s="36">
        <v>0.7</v>
      </c>
      <c r="E95" s="36">
        <v>0.70000000000000007</v>
      </c>
      <c r="F95" s="36">
        <v>5.05</v>
      </c>
      <c r="G95" s="36">
        <v>5.05</v>
      </c>
      <c r="H95" s="36">
        <v>3.4</v>
      </c>
      <c r="I95" s="36">
        <v>3.4</v>
      </c>
      <c r="J95" s="36">
        <f>68.76/60*50</f>
        <v>57.300000000000004</v>
      </c>
      <c r="K95" s="36">
        <v>57.3</v>
      </c>
      <c r="L95" s="59">
        <v>4.75</v>
      </c>
      <c r="M95" s="36">
        <f>L95</f>
        <v>4.75</v>
      </c>
      <c r="N95" s="36">
        <v>0.01</v>
      </c>
      <c r="O95" s="36">
        <f>N95</f>
        <v>0.01</v>
      </c>
      <c r="P95" s="36">
        <v>0.02</v>
      </c>
      <c r="Q95" s="36">
        <f>P95</f>
        <v>0.02</v>
      </c>
      <c r="R95" s="36">
        <v>0</v>
      </c>
      <c r="S95" s="36">
        <f>R95</f>
        <v>0</v>
      </c>
      <c r="T95" s="36">
        <v>17.579999999999998</v>
      </c>
      <c r="U95" s="36">
        <f>T95</f>
        <v>17.579999999999998</v>
      </c>
      <c r="V95" s="36">
        <v>20.49</v>
      </c>
      <c r="W95" s="36">
        <f>V95</f>
        <v>20.49</v>
      </c>
      <c r="X95" s="36">
        <v>10.45</v>
      </c>
      <c r="Y95" s="36">
        <f>X95</f>
        <v>10.45</v>
      </c>
      <c r="Z95" s="36">
        <v>0.67</v>
      </c>
      <c r="AA95" s="36">
        <f>Z95</f>
        <v>0.67</v>
      </c>
      <c r="AB95" s="35">
        <v>71</v>
      </c>
    </row>
    <row r="96" spans="1:28" s="24" customFormat="1" ht="94.5" customHeight="1" x14ac:dyDescent="0.6">
      <c r="A96" s="47" t="s">
        <v>67</v>
      </c>
      <c r="B96" s="35" t="s">
        <v>88</v>
      </c>
      <c r="C96" s="35" t="s">
        <v>89</v>
      </c>
      <c r="D96" s="36">
        <v>2.72</v>
      </c>
      <c r="E96" s="36">
        <v>3.4</v>
      </c>
      <c r="F96" s="36">
        <v>5.36</v>
      </c>
      <c r="G96" s="36">
        <v>6.7</v>
      </c>
      <c r="H96" s="36">
        <v>16.079999999999998</v>
      </c>
      <c r="I96" s="36">
        <v>20.100000000000001</v>
      </c>
      <c r="J96" s="36">
        <v>109.6</v>
      </c>
      <c r="K96" s="36">
        <v>137</v>
      </c>
      <c r="L96" s="59">
        <v>8.23</v>
      </c>
      <c r="M96" s="36">
        <f t="shared" ref="M96" si="56">L96</f>
        <v>8.23</v>
      </c>
      <c r="N96" s="36">
        <v>0.04</v>
      </c>
      <c r="O96" s="36">
        <f t="shared" ref="O96" si="57">N96</f>
        <v>0.04</v>
      </c>
      <c r="P96" s="36">
        <v>0.03</v>
      </c>
      <c r="Q96" s="36">
        <f t="shared" ref="Q96" si="58">P96</f>
        <v>0.03</v>
      </c>
      <c r="R96" s="36">
        <v>0</v>
      </c>
      <c r="S96" s="36">
        <f t="shared" ref="S96" si="59">R96</f>
        <v>0</v>
      </c>
      <c r="T96" s="36">
        <v>35.5</v>
      </c>
      <c r="U96" s="36">
        <f t="shared" ref="U96" si="60">T96</f>
        <v>35.5</v>
      </c>
      <c r="V96" s="36">
        <v>42.58</v>
      </c>
      <c r="W96" s="36">
        <f t="shared" ref="W96" si="61">V96</f>
        <v>42.58</v>
      </c>
      <c r="X96" s="36">
        <v>21</v>
      </c>
      <c r="Y96" s="36">
        <f t="shared" ref="Y96" si="62">X96</f>
        <v>21</v>
      </c>
      <c r="Z96" s="36">
        <v>0.95</v>
      </c>
      <c r="AA96" s="36">
        <f t="shared" ref="AA96" si="63">Z96</f>
        <v>0.95</v>
      </c>
      <c r="AB96" s="35">
        <v>110</v>
      </c>
    </row>
    <row r="97" spans="1:28" s="24" customFormat="1" ht="73.5" customHeight="1" x14ac:dyDescent="0.6">
      <c r="A97" s="34" t="s">
        <v>102</v>
      </c>
      <c r="B97" s="35">
        <v>200</v>
      </c>
      <c r="C97" s="35">
        <v>200</v>
      </c>
      <c r="D97" s="52">
        <v>16.2</v>
      </c>
      <c r="E97" s="52">
        <v>16.2</v>
      </c>
      <c r="F97" s="52">
        <v>15.8</v>
      </c>
      <c r="G97" s="52">
        <v>15.8</v>
      </c>
      <c r="H97" s="52">
        <v>36.200000000000003</v>
      </c>
      <c r="I97" s="52">
        <v>36.200000000000003</v>
      </c>
      <c r="J97" s="52">
        <v>358</v>
      </c>
      <c r="K97" s="52">
        <v>358</v>
      </c>
      <c r="L97" s="37">
        <v>0</v>
      </c>
      <c r="M97" s="37">
        <v>0</v>
      </c>
      <c r="N97" s="37">
        <v>5.333333333333333E-2</v>
      </c>
      <c r="O97" s="37">
        <v>5.333333333333333E-2</v>
      </c>
      <c r="P97" s="37">
        <v>0</v>
      </c>
      <c r="Q97" s="37">
        <v>0</v>
      </c>
      <c r="R97" s="37">
        <v>0</v>
      </c>
      <c r="S97" s="37">
        <v>0</v>
      </c>
      <c r="T97" s="37">
        <v>7.1111111111111116</v>
      </c>
      <c r="U97" s="37">
        <v>7.1111111111111116</v>
      </c>
      <c r="V97" s="37">
        <v>100.13333333333334</v>
      </c>
      <c r="W97" s="37">
        <v>100.13333333333334</v>
      </c>
      <c r="X97" s="37">
        <v>11.857777777777779</v>
      </c>
      <c r="Y97" s="37">
        <v>11.857777777777779</v>
      </c>
      <c r="Z97" s="37">
        <v>1.4666666666666668</v>
      </c>
      <c r="AA97" s="37">
        <v>1.4666666666666668</v>
      </c>
      <c r="AB97" s="35">
        <v>431</v>
      </c>
    </row>
    <row r="98" spans="1:28" s="24" customFormat="1" ht="73.5" customHeight="1" x14ac:dyDescent="0.6">
      <c r="A98" s="34" t="s">
        <v>52</v>
      </c>
      <c r="B98" s="35" t="s">
        <v>73</v>
      </c>
      <c r="C98" s="35" t="s">
        <v>73</v>
      </c>
      <c r="D98" s="36">
        <v>0.2</v>
      </c>
      <c r="E98" s="36">
        <v>0.2</v>
      </c>
      <c r="F98" s="36">
        <v>0</v>
      </c>
      <c r="G98" s="36">
        <v>0</v>
      </c>
      <c r="H98" s="36">
        <v>15</v>
      </c>
      <c r="I98" s="36">
        <v>15</v>
      </c>
      <c r="J98" s="36">
        <v>58</v>
      </c>
      <c r="K98" s="36">
        <v>58</v>
      </c>
      <c r="L98" s="36">
        <v>0.02</v>
      </c>
      <c r="M98" s="36">
        <v>0.02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36">
        <v>1.29</v>
      </c>
      <c r="U98" s="36">
        <v>1.29</v>
      </c>
      <c r="V98" s="36">
        <v>1.6</v>
      </c>
      <c r="W98" s="36">
        <v>1.6</v>
      </c>
      <c r="X98" s="36">
        <v>0.88</v>
      </c>
      <c r="Y98" s="36">
        <v>0.88</v>
      </c>
      <c r="Z98" s="36">
        <v>0.21</v>
      </c>
      <c r="AA98" s="36">
        <v>0.21</v>
      </c>
      <c r="AB98" s="35">
        <v>685</v>
      </c>
    </row>
    <row r="99" spans="1:28" s="24" customFormat="1" ht="73.5" customHeight="1" x14ac:dyDescent="0.6">
      <c r="A99" s="34" t="s">
        <v>41</v>
      </c>
      <c r="B99" s="35">
        <v>32.5</v>
      </c>
      <c r="C99" s="35">
        <v>32.5</v>
      </c>
      <c r="D99" s="36">
        <v>2.5024999999999999</v>
      </c>
      <c r="E99" s="36">
        <v>2.5024999999999999</v>
      </c>
      <c r="F99" s="36">
        <v>0.45500000000000002</v>
      </c>
      <c r="G99" s="36">
        <v>0.45500000000000002</v>
      </c>
      <c r="H99" s="36">
        <v>12.2525</v>
      </c>
      <c r="I99" s="36">
        <v>12.2525</v>
      </c>
      <c r="J99" s="36">
        <v>13.22</v>
      </c>
      <c r="K99" s="36">
        <v>13.22</v>
      </c>
      <c r="L99" s="59">
        <v>0</v>
      </c>
      <c r="M99" s="36">
        <v>0</v>
      </c>
      <c r="N99" s="36">
        <v>0.03</v>
      </c>
      <c r="O99" s="36">
        <v>0.03</v>
      </c>
      <c r="P99" s="36">
        <v>0</v>
      </c>
      <c r="Q99" s="36">
        <v>0</v>
      </c>
      <c r="R99" s="36">
        <v>0</v>
      </c>
      <c r="S99" s="36">
        <v>0</v>
      </c>
      <c r="T99" s="36">
        <v>11.62</v>
      </c>
      <c r="U99" s="36">
        <v>11.62</v>
      </c>
      <c r="V99" s="36">
        <v>22.86</v>
      </c>
      <c r="W99" s="36">
        <v>22.86</v>
      </c>
      <c r="X99" s="36">
        <v>20.420000000000002</v>
      </c>
      <c r="Y99" s="36">
        <v>20.420000000000002</v>
      </c>
      <c r="Z99" s="36">
        <v>1.58</v>
      </c>
      <c r="AA99" s="36">
        <v>1.58</v>
      </c>
      <c r="AB99" s="35" t="s">
        <v>34</v>
      </c>
    </row>
    <row r="100" spans="1:28" s="24" customFormat="1" ht="73.5" customHeight="1" x14ac:dyDescent="0.6">
      <c r="A100" s="48" t="s">
        <v>35</v>
      </c>
      <c r="B100" s="49"/>
      <c r="C100" s="50"/>
      <c r="D100" s="51">
        <f t="shared" ref="D100:AA100" si="64">SUM(D95:D99)</f>
        <v>22.322499999999998</v>
      </c>
      <c r="E100" s="51">
        <f t="shared" si="64"/>
        <v>23.002499999999998</v>
      </c>
      <c r="F100" s="51">
        <f t="shared" si="64"/>
        <v>26.664999999999999</v>
      </c>
      <c r="G100" s="51">
        <f t="shared" si="64"/>
        <v>28.004999999999999</v>
      </c>
      <c r="H100" s="51">
        <f t="shared" si="64"/>
        <v>82.932500000000005</v>
      </c>
      <c r="I100" s="51">
        <f t="shared" si="64"/>
        <v>86.952500000000001</v>
      </c>
      <c r="J100" s="51">
        <f t="shared" si="64"/>
        <v>596.12</v>
      </c>
      <c r="K100" s="51">
        <f t="shared" si="64"/>
        <v>623.52</v>
      </c>
      <c r="L100" s="36">
        <f t="shared" si="64"/>
        <v>13</v>
      </c>
      <c r="M100" s="36">
        <f t="shared" si="64"/>
        <v>13</v>
      </c>
      <c r="N100" s="36">
        <f t="shared" si="64"/>
        <v>0.13333333333333333</v>
      </c>
      <c r="O100" s="36">
        <f t="shared" si="64"/>
        <v>0.13333333333333333</v>
      </c>
      <c r="P100" s="36">
        <f t="shared" si="64"/>
        <v>0.05</v>
      </c>
      <c r="Q100" s="36">
        <f t="shared" si="64"/>
        <v>0.05</v>
      </c>
      <c r="R100" s="36">
        <f t="shared" si="64"/>
        <v>0</v>
      </c>
      <c r="S100" s="36">
        <f t="shared" si="64"/>
        <v>0</v>
      </c>
      <c r="T100" s="36">
        <f t="shared" si="64"/>
        <v>73.101111111111109</v>
      </c>
      <c r="U100" s="36">
        <f t="shared" si="64"/>
        <v>73.101111111111109</v>
      </c>
      <c r="V100" s="36">
        <f t="shared" si="64"/>
        <v>187.6633333333333</v>
      </c>
      <c r="W100" s="36">
        <f t="shared" si="64"/>
        <v>187.6633333333333</v>
      </c>
      <c r="X100" s="36">
        <f t="shared" si="64"/>
        <v>64.607777777777784</v>
      </c>
      <c r="Y100" s="36">
        <f t="shared" si="64"/>
        <v>64.607777777777784</v>
      </c>
      <c r="Z100" s="36">
        <f t="shared" si="64"/>
        <v>4.8766666666666669</v>
      </c>
      <c r="AA100" s="36">
        <f t="shared" si="64"/>
        <v>4.8766666666666669</v>
      </c>
      <c r="AB100" s="40"/>
    </row>
    <row r="101" spans="1:28" ht="40.5" x14ac:dyDescent="0.25">
      <c r="A101" s="41"/>
      <c r="B101" s="45"/>
      <c r="C101" s="44"/>
      <c r="D101" s="44"/>
      <c r="E101" s="44"/>
      <c r="F101" s="44"/>
      <c r="G101" s="44"/>
      <c r="H101" s="44"/>
      <c r="I101" s="44"/>
      <c r="J101" s="44"/>
      <c r="K101" s="44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6"/>
    </row>
    <row r="102" spans="1:28" ht="40.5" x14ac:dyDescent="0.55000000000000004">
      <c r="A102" s="30" t="s">
        <v>78</v>
      </c>
      <c r="B102" s="42"/>
      <c r="C102" s="42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53"/>
    </row>
    <row r="103" spans="1:28" ht="39.75" x14ac:dyDescent="0.25">
      <c r="A103" s="87" t="s">
        <v>12</v>
      </c>
      <c r="B103" s="87" t="s">
        <v>13</v>
      </c>
      <c r="C103" s="87"/>
      <c r="D103" s="89" t="s">
        <v>14</v>
      </c>
      <c r="E103" s="89"/>
      <c r="F103" s="89" t="s">
        <v>15</v>
      </c>
      <c r="G103" s="89"/>
      <c r="H103" s="89" t="s">
        <v>16</v>
      </c>
      <c r="I103" s="89"/>
      <c r="J103" s="89" t="s">
        <v>17</v>
      </c>
      <c r="K103" s="89"/>
      <c r="L103" s="88" t="s">
        <v>18</v>
      </c>
      <c r="M103" s="88"/>
      <c r="N103" s="88"/>
      <c r="O103" s="88"/>
      <c r="P103" s="88"/>
      <c r="Q103" s="88"/>
      <c r="R103" s="88"/>
      <c r="S103" s="88"/>
      <c r="T103" s="88" t="s">
        <v>19</v>
      </c>
      <c r="U103" s="88"/>
      <c r="V103" s="88"/>
      <c r="W103" s="88"/>
      <c r="X103" s="88"/>
      <c r="Y103" s="88"/>
      <c r="Z103" s="88"/>
      <c r="AA103" s="88"/>
      <c r="AB103" s="86" t="s">
        <v>20</v>
      </c>
    </row>
    <row r="104" spans="1:28" ht="39.75" x14ac:dyDescent="0.25">
      <c r="A104" s="87"/>
      <c r="B104" s="87" t="s">
        <v>21</v>
      </c>
      <c r="C104" s="87" t="s">
        <v>22</v>
      </c>
      <c r="D104" s="87" t="s">
        <v>21</v>
      </c>
      <c r="E104" s="87" t="s">
        <v>22</v>
      </c>
      <c r="F104" s="87" t="s">
        <v>21</v>
      </c>
      <c r="G104" s="87" t="s">
        <v>22</v>
      </c>
      <c r="H104" s="87" t="s">
        <v>21</v>
      </c>
      <c r="I104" s="87" t="s">
        <v>22</v>
      </c>
      <c r="J104" s="87" t="s">
        <v>21</v>
      </c>
      <c r="K104" s="87" t="s">
        <v>22</v>
      </c>
      <c r="L104" s="88" t="s">
        <v>23</v>
      </c>
      <c r="M104" s="88"/>
      <c r="N104" s="88" t="s">
        <v>24</v>
      </c>
      <c r="O104" s="88"/>
      <c r="P104" s="87" t="s">
        <v>25</v>
      </c>
      <c r="Q104" s="87"/>
      <c r="R104" s="87" t="s">
        <v>26</v>
      </c>
      <c r="S104" s="87"/>
      <c r="T104" s="87" t="s">
        <v>27</v>
      </c>
      <c r="U104" s="87"/>
      <c r="V104" s="87" t="s">
        <v>28</v>
      </c>
      <c r="W104" s="87"/>
      <c r="X104" s="87" t="s">
        <v>29</v>
      </c>
      <c r="Y104" s="87"/>
      <c r="Z104" s="87" t="s">
        <v>30</v>
      </c>
      <c r="AA104" s="87"/>
      <c r="AB104" s="86"/>
    </row>
    <row r="105" spans="1:28" s="2" customFormat="1" ht="95.25" customHeight="1" x14ac:dyDescent="0.4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33" t="s">
        <v>21</v>
      </c>
      <c r="M105" s="33" t="s">
        <v>22</v>
      </c>
      <c r="N105" s="33" t="s">
        <v>21</v>
      </c>
      <c r="O105" s="33" t="s">
        <v>22</v>
      </c>
      <c r="P105" s="33" t="s">
        <v>21</v>
      </c>
      <c r="Q105" s="33" t="s">
        <v>22</v>
      </c>
      <c r="R105" s="33" t="s">
        <v>21</v>
      </c>
      <c r="S105" s="33" t="s">
        <v>22</v>
      </c>
      <c r="T105" s="33" t="s">
        <v>21</v>
      </c>
      <c r="U105" s="33" t="s">
        <v>22</v>
      </c>
      <c r="V105" s="33" t="s">
        <v>21</v>
      </c>
      <c r="W105" s="33" t="s">
        <v>22</v>
      </c>
      <c r="X105" s="33" t="s">
        <v>21</v>
      </c>
      <c r="Y105" s="33" t="s">
        <v>22</v>
      </c>
      <c r="Z105" s="33" t="s">
        <v>21</v>
      </c>
      <c r="AA105" s="33" t="s">
        <v>22</v>
      </c>
      <c r="AB105" s="86"/>
    </row>
    <row r="106" spans="1:28" s="24" customFormat="1" ht="73.5" customHeight="1" x14ac:dyDescent="0.6">
      <c r="A106" s="34" t="s">
        <v>84</v>
      </c>
      <c r="B106" s="35">
        <v>100</v>
      </c>
      <c r="C106" s="35">
        <v>100</v>
      </c>
      <c r="D106" s="36">
        <v>0.4</v>
      </c>
      <c r="E106" s="36">
        <v>0.4</v>
      </c>
      <c r="F106" s="36">
        <v>7.3</v>
      </c>
      <c r="G106" s="36">
        <v>7.3</v>
      </c>
      <c r="H106" s="36">
        <v>9.8000000000000007</v>
      </c>
      <c r="I106" s="36">
        <v>9.8000000000000007</v>
      </c>
      <c r="J106" s="37">
        <v>47</v>
      </c>
      <c r="K106" s="37">
        <v>47</v>
      </c>
      <c r="L106" s="37">
        <v>0.03</v>
      </c>
      <c r="M106" s="37">
        <v>0.03</v>
      </c>
      <c r="N106" s="37">
        <v>0.98</v>
      </c>
      <c r="O106" s="37">
        <v>0.98</v>
      </c>
      <c r="P106" s="37">
        <v>0.03</v>
      </c>
      <c r="Q106" s="37">
        <v>0.03</v>
      </c>
      <c r="R106" s="37">
        <v>0</v>
      </c>
      <c r="S106" s="37">
        <v>0</v>
      </c>
      <c r="T106" s="37">
        <v>90.8</v>
      </c>
      <c r="U106" s="37">
        <v>90.8</v>
      </c>
      <c r="V106" s="37">
        <v>0.37</v>
      </c>
      <c r="W106" s="37">
        <v>0.37</v>
      </c>
      <c r="X106" s="37">
        <v>0</v>
      </c>
      <c r="Y106" s="37">
        <v>0</v>
      </c>
      <c r="Z106" s="37">
        <v>0</v>
      </c>
      <c r="AA106" s="37">
        <v>0</v>
      </c>
      <c r="AB106" s="35">
        <v>43</v>
      </c>
    </row>
    <row r="107" spans="1:28" s="24" customFormat="1" ht="73.5" customHeight="1" x14ac:dyDescent="0.6">
      <c r="A107" s="34" t="s">
        <v>81</v>
      </c>
      <c r="B107" s="35" t="s">
        <v>82</v>
      </c>
      <c r="C107" s="35" t="s">
        <v>82</v>
      </c>
      <c r="D107" s="36">
        <v>0.2</v>
      </c>
      <c r="E107" s="36">
        <v>0.2</v>
      </c>
      <c r="F107" s="36">
        <v>0</v>
      </c>
      <c r="G107" s="36">
        <v>0</v>
      </c>
      <c r="H107" s="36">
        <v>15</v>
      </c>
      <c r="I107" s="36">
        <v>15</v>
      </c>
      <c r="J107" s="36">
        <v>60</v>
      </c>
      <c r="K107" s="36">
        <v>60</v>
      </c>
      <c r="L107" s="36">
        <v>0.02</v>
      </c>
      <c r="M107" s="36">
        <v>0.02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1.29</v>
      </c>
      <c r="U107" s="36">
        <v>1.29</v>
      </c>
      <c r="V107" s="36">
        <v>1.6</v>
      </c>
      <c r="W107" s="36">
        <v>1.6</v>
      </c>
      <c r="X107" s="36">
        <v>0.88</v>
      </c>
      <c r="Y107" s="36">
        <v>0.88</v>
      </c>
      <c r="Z107" s="36">
        <v>0.21</v>
      </c>
      <c r="AA107" s="36">
        <v>0.21</v>
      </c>
      <c r="AB107" s="35">
        <v>685</v>
      </c>
    </row>
    <row r="108" spans="1:28" s="24" customFormat="1" ht="73.5" customHeight="1" x14ac:dyDescent="0.6">
      <c r="A108" s="38" t="s">
        <v>35</v>
      </c>
      <c r="B108" s="35">
        <v>245</v>
      </c>
      <c r="C108" s="35">
        <v>245</v>
      </c>
      <c r="D108" s="36">
        <f>D106+D107</f>
        <v>0.60000000000000009</v>
      </c>
      <c r="E108" s="36">
        <f t="shared" ref="E108:AA108" si="65">E106+E107</f>
        <v>0.60000000000000009</v>
      </c>
      <c r="F108" s="36">
        <f t="shared" si="65"/>
        <v>7.3</v>
      </c>
      <c r="G108" s="36">
        <f t="shared" si="65"/>
        <v>7.3</v>
      </c>
      <c r="H108" s="36">
        <f t="shared" si="65"/>
        <v>24.8</v>
      </c>
      <c r="I108" s="36">
        <f t="shared" si="65"/>
        <v>24.8</v>
      </c>
      <c r="J108" s="36">
        <f t="shared" si="65"/>
        <v>107</v>
      </c>
      <c r="K108" s="36">
        <f t="shared" si="65"/>
        <v>107</v>
      </c>
      <c r="L108" s="36">
        <f t="shared" si="65"/>
        <v>0.05</v>
      </c>
      <c r="M108" s="36">
        <f t="shared" si="65"/>
        <v>0.05</v>
      </c>
      <c r="N108" s="36">
        <f t="shared" si="65"/>
        <v>0.98</v>
      </c>
      <c r="O108" s="36">
        <f t="shared" si="65"/>
        <v>0.98</v>
      </c>
      <c r="P108" s="36">
        <f t="shared" si="65"/>
        <v>0.03</v>
      </c>
      <c r="Q108" s="36">
        <f t="shared" si="65"/>
        <v>0.03</v>
      </c>
      <c r="R108" s="36">
        <f t="shared" si="65"/>
        <v>0</v>
      </c>
      <c r="S108" s="36">
        <f t="shared" si="65"/>
        <v>0</v>
      </c>
      <c r="T108" s="36">
        <f t="shared" si="65"/>
        <v>92.09</v>
      </c>
      <c r="U108" s="36">
        <f t="shared" si="65"/>
        <v>92.09</v>
      </c>
      <c r="V108" s="36">
        <f t="shared" si="65"/>
        <v>1.9700000000000002</v>
      </c>
      <c r="W108" s="36">
        <f t="shared" si="65"/>
        <v>1.9700000000000002</v>
      </c>
      <c r="X108" s="36">
        <f t="shared" si="65"/>
        <v>0.88</v>
      </c>
      <c r="Y108" s="36">
        <f t="shared" si="65"/>
        <v>0.88</v>
      </c>
      <c r="Z108" s="36">
        <f t="shared" si="65"/>
        <v>0.21</v>
      </c>
      <c r="AA108" s="36">
        <f t="shared" si="65"/>
        <v>0.21</v>
      </c>
      <c r="AB108" s="35">
        <v>433</v>
      </c>
    </row>
    <row r="109" spans="1:28" s="24" customFormat="1" ht="73.5" customHeight="1" x14ac:dyDescent="0.6">
      <c r="A109" s="38" t="s">
        <v>42</v>
      </c>
      <c r="B109" s="35"/>
      <c r="C109" s="35"/>
      <c r="D109" s="36">
        <f t="shared" ref="D109:AA109" si="66">D108+D100+D89</f>
        <v>28.672499999999999</v>
      </c>
      <c r="E109" s="36">
        <f t="shared" si="66"/>
        <v>29.352499999999999</v>
      </c>
      <c r="F109" s="36">
        <f t="shared" si="66"/>
        <v>42.284999999999997</v>
      </c>
      <c r="G109" s="36">
        <f t="shared" si="66"/>
        <v>43.625</v>
      </c>
      <c r="H109" s="36">
        <f t="shared" si="66"/>
        <v>152.3425</v>
      </c>
      <c r="I109" s="36">
        <f t="shared" si="66"/>
        <v>156.36250000000001</v>
      </c>
      <c r="J109" s="36">
        <f t="shared" si="66"/>
        <v>981.02</v>
      </c>
      <c r="K109" s="36">
        <f t="shared" si="66"/>
        <v>1008.42</v>
      </c>
      <c r="L109" s="36">
        <f t="shared" si="66"/>
        <v>13.07</v>
      </c>
      <c r="M109" s="36">
        <f t="shared" si="66"/>
        <v>13.07</v>
      </c>
      <c r="N109" s="36">
        <f t="shared" si="66"/>
        <v>1.1633333333333333</v>
      </c>
      <c r="O109" s="36">
        <f t="shared" si="66"/>
        <v>1.1633333333333333</v>
      </c>
      <c r="P109" s="36">
        <f t="shared" si="66"/>
        <v>0.1</v>
      </c>
      <c r="Q109" s="36">
        <f t="shared" si="66"/>
        <v>0.1</v>
      </c>
      <c r="R109" s="36">
        <f t="shared" si="66"/>
        <v>20</v>
      </c>
      <c r="S109" s="36">
        <f t="shared" si="66"/>
        <v>20</v>
      </c>
      <c r="T109" s="36">
        <f t="shared" si="66"/>
        <v>180.82111111111112</v>
      </c>
      <c r="U109" s="36">
        <f t="shared" si="66"/>
        <v>180.82111111111112</v>
      </c>
      <c r="V109" s="36">
        <f t="shared" si="66"/>
        <v>226.5733333333333</v>
      </c>
      <c r="W109" s="36">
        <f t="shared" si="66"/>
        <v>226.5733333333333</v>
      </c>
      <c r="X109" s="36">
        <f t="shared" si="66"/>
        <v>82.707777777777778</v>
      </c>
      <c r="Y109" s="36">
        <f t="shared" si="66"/>
        <v>82.707777777777778</v>
      </c>
      <c r="Z109" s="36">
        <f t="shared" si="66"/>
        <v>6.4366666666666674</v>
      </c>
      <c r="AA109" s="36">
        <f t="shared" si="66"/>
        <v>6.4366666666666674</v>
      </c>
      <c r="AB109" s="55"/>
    </row>
    <row r="110" spans="1:28" ht="40.5" x14ac:dyDescent="0.25">
      <c r="A110" s="41"/>
      <c r="B110" s="45"/>
      <c r="C110" s="44"/>
      <c r="D110" s="44"/>
      <c r="E110" s="44"/>
      <c r="F110" s="44"/>
      <c r="G110" s="44"/>
      <c r="H110" s="44"/>
      <c r="I110" s="44"/>
      <c r="J110" s="44"/>
      <c r="K110" s="44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6"/>
    </row>
    <row r="111" spans="1:28" ht="40.5" x14ac:dyDescent="0.25">
      <c r="A111" s="41"/>
      <c r="B111" s="42"/>
      <c r="C111" s="43"/>
      <c r="D111" s="44"/>
      <c r="E111" s="44"/>
      <c r="F111" s="44"/>
      <c r="G111" s="44"/>
      <c r="H111" s="44"/>
      <c r="I111" s="44"/>
      <c r="J111" s="44"/>
      <c r="K111" s="44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</row>
    <row r="112" spans="1:28" ht="40.5" x14ac:dyDescent="0.55000000000000004">
      <c r="A112" s="63" t="s">
        <v>50</v>
      </c>
      <c r="B112" s="26"/>
      <c r="C112" s="27"/>
      <c r="D112" s="31"/>
      <c r="E112" s="31"/>
      <c r="F112" s="31"/>
      <c r="G112" s="31"/>
      <c r="H112" s="31"/>
      <c r="I112" s="31"/>
      <c r="J112" s="31"/>
      <c r="K112" s="31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32"/>
    </row>
    <row r="113" spans="1:28" ht="40.5" x14ac:dyDescent="0.55000000000000004">
      <c r="A113" s="63" t="s">
        <v>11</v>
      </c>
      <c r="B113" s="26"/>
      <c r="C113" s="27"/>
      <c r="D113" s="31"/>
      <c r="E113" s="31"/>
      <c r="F113" s="31"/>
      <c r="G113" s="31"/>
      <c r="H113" s="31"/>
      <c r="I113" s="31"/>
      <c r="J113" s="31"/>
      <c r="K113" s="31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32"/>
    </row>
    <row r="114" spans="1:28" ht="39.75" x14ac:dyDescent="0.25">
      <c r="A114" s="87" t="s">
        <v>12</v>
      </c>
      <c r="B114" s="87" t="s">
        <v>13</v>
      </c>
      <c r="C114" s="87"/>
      <c r="D114" s="100" t="s">
        <v>14</v>
      </c>
      <c r="E114" s="100"/>
      <c r="F114" s="100" t="s">
        <v>15</v>
      </c>
      <c r="G114" s="100"/>
      <c r="H114" s="100" t="s">
        <v>16</v>
      </c>
      <c r="I114" s="100"/>
      <c r="J114" s="100" t="s">
        <v>17</v>
      </c>
      <c r="K114" s="100"/>
      <c r="L114" s="88" t="s">
        <v>18</v>
      </c>
      <c r="M114" s="88"/>
      <c r="N114" s="88"/>
      <c r="O114" s="88"/>
      <c r="P114" s="88"/>
      <c r="Q114" s="88"/>
      <c r="R114" s="88"/>
      <c r="S114" s="88"/>
      <c r="T114" s="88" t="s">
        <v>19</v>
      </c>
      <c r="U114" s="88"/>
      <c r="V114" s="88"/>
      <c r="W114" s="88"/>
      <c r="X114" s="88"/>
      <c r="Y114" s="88"/>
      <c r="Z114" s="88"/>
      <c r="AA114" s="88"/>
      <c r="AB114" s="86" t="s">
        <v>20</v>
      </c>
    </row>
    <row r="115" spans="1:28" ht="39.75" x14ac:dyDescent="0.25">
      <c r="A115" s="87"/>
      <c r="B115" s="87" t="s">
        <v>21</v>
      </c>
      <c r="C115" s="98" t="s">
        <v>22</v>
      </c>
      <c r="D115" s="98" t="s">
        <v>21</v>
      </c>
      <c r="E115" s="98" t="s">
        <v>22</v>
      </c>
      <c r="F115" s="98" t="s">
        <v>21</v>
      </c>
      <c r="G115" s="98" t="s">
        <v>22</v>
      </c>
      <c r="H115" s="98" t="s">
        <v>21</v>
      </c>
      <c r="I115" s="98" t="s">
        <v>22</v>
      </c>
      <c r="J115" s="98" t="s">
        <v>21</v>
      </c>
      <c r="K115" s="98" t="s">
        <v>22</v>
      </c>
      <c r="L115" s="88" t="s">
        <v>23</v>
      </c>
      <c r="M115" s="88"/>
      <c r="N115" s="88" t="s">
        <v>24</v>
      </c>
      <c r="O115" s="88"/>
      <c r="P115" s="87" t="s">
        <v>25</v>
      </c>
      <c r="Q115" s="87"/>
      <c r="R115" s="87" t="s">
        <v>26</v>
      </c>
      <c r="S115" s="87"/>
      <c r="T115" s="87" t="s">
        <v>27</v>
      </c>
      <c r="U115" s="87"/>
      <c r="V115" s="87" t="s">
        <v>28</v>
      </c>
      <c r="W115" s="87"/>
      <c r="X115" s="87" t="s">
        <v>29</v>
      </c>
      <c r="Y115" s="87"/>
      <c r="Z115" s="87" t="s">
        <v>30</v>
      </c>
      <c r="AA115" s="87"/>
      <c r="AB115" s="86"/>
    </row>
    <row r="116" spans="1:28" s="1" customFormat="1" ht="198.75" x14ac:dyDescent="0.5">
      <c r="A116" s="87"/>
      <c r="B116" s="87"/>
      <c r="C116" s="98"/>
      <c r="D116" s="98"/>
      <c r="E116" s="98"/>
      <c r="F116" s="98"/>
      <c r="G116" s="98"/>
      <c r="H116" s="98"/>
      <c r="I116" s="98"/>
      <c r="J116" s="98"/>
      <c r="K116" s="98"/>
      <c r="L116" s="33" t="s">
        <v>21</v>
      </c>
      <c r="M116" s="33" t="s">
        <v>22</v>
      </c>
      <c r="N116" s="33" t="s">
        <v>21</v>
      </c>
      <c r="O116" s="33" t="s">
        <v>22</v>
      </c>
      <c r="P116" s="33" t="s">
        <v>21</v>
      </c>
      <c r="Q116" s="33" t="s">
        <v>22</v>
      </c>
      <c r="R116" s="33" t="s">
        <v>21</v>
      </c>
      <c r="S116" s="33" t="s">
        <v>22</v>
      </c>
      <c r="T116" s="33" t="s">
        <v>21</v>
      </c>
      <c r="U116" s="33" t="s">
        <v>22</v>
      </c>
      <c r="V116" s="33" t="s">
        <v>21</v>
      </c>
      <c r="W116" s="33" t="s">
        <v>22</v>
      </c>
      <c r="X116" s="33" t="s">
        <v>21</v>
      </c>
      <c r="Y116" s="33" t="s">
        <v>22</v>
      </c>
      <c r="Z116" s="33" t="s">
        <v>21</v>
      </c>
      <c r="AA116" s="33" t="s">
        <v>22</v>
      </c>
      <c r="AB116" s="86"/>
    </row>
    <row r="117" spans="1:28" s="24" customFormat="1" ht="81" x14ac:dyDescent="0.6">
      <c r="A117" s="34" t="s">
        <v>51</v>
      </c>
      <c r="B117" s="35" t="s">
        <v>32</v>
      </c>
      <c r="C117" s="35" t="s">
        <v>32</v>
      </c>
      <c r="D117" s="36">
        <v>4.49</v>
      </c>
      <c r="E117" s="36">
        <v>4.49</v>
      </c>
      <c r="F117" s="36">
        <v>7.13</v>
      </c>
      <c r="G117" s="36">
        <v>7.13</v>
      </c>
      <c r="H117" s="36">
        <v>26.64</v>
      </c>
      <c r="I117" s="36">
        <v>26.64</v>
      </c>
      <c r="J117" s="36">
        <v>186</v>
      </c>
      <c r="K117" s="36">
        <v>186</v>
      </c>
      <c r="L117" s="36">
        <v>0</v>
      </c>
      <c r="M117" s="36">
        <v>0</v>
      </c>
      <c r="N117" s="36">
        <v>0.16</v>
      </c>
      <c r="O117" s="36">
        <v>0.16</v>
      </c>
      <c r="P117" s="36">
        <v>0.11</v>
      </c>
      <c r="Q117" s="36">
        <v>0.11</v>
      </c>
      <c r="R117" s="36">
        <v>20</v>
      </c>
      <c r="S117" s="36">
        <v>20</v>
      </c>
      <c r="T117" s="36">
        <v>11.8</v>
      </c>
      <c r="U117" s="36">
        <v>11.8</v>
      </c>
      <c r="V117" s="36">
        <v>87.2</v>
      </c>
      <c r="W117" s="36">
        <v>87.2</v>
      </c>
      <c r="X117" s="36">
        <v>30.5</v>
      </c>
      <c r="Y117" s="36">
        <v>30.5</v>
      </c>
      <c r="Z117" s="36">
        <v>1.01</v>
      </c>
      <c r="AA117" s="36">
        <v>1.01</v>
      </c>
      <c r="AB117" s="35">
        <v>302</v>
      </c>
    </row>
    <row r="118" spans="1:28" s="24" customFormat="1" ht="81" x14ac:dyDescent="0.6">
      <c r="A118" s="34" t="s">
        <v>33</v>
      </c>
      <c r="B118" s="35">
        <v>18</v>
      </c>
      <c r="C118" s="35">
        <v>18</v>
      </c>
      <c r="D118" s="36">
        <v>1.35</v>
      </c>
      <c r="E118" s="36">
        <v>1.35</v>
      </c>
      <c r="F118" s="36">
        <v>0.52</v>
      </c>
      <c r="G118" s="36">
        <v>0.52</v>
      </c>
      <c r="H118" s="36">
        <v>9.25</v>
      </c>
      <c r="I118" s="36">
        <v>9.25</v>
      </c>
      <c r="J118" s="36">
        <v>47.4</v>
      </c>
      <c r="K118" s="36">
        <v>47.4</v>
      </c>
      <c r="L118" s="36">
        <v>0</v>
      </c>
      <c r="M118" s="36">
        <f t="shared" ref="M118" si="67">L118</f>
        <v>0</v>
      </c>
      <c r="N118" s="36">
        <v>0.02</v>
      </c>
      <c r="O118" s="36">
        <f t="shared" ref="O118" si="68">N118</f>
        <v>0.02</v>
      </c>
      <c r="P118" s="36">
        <v>0</v>
      </c>
      <c r="Q118" s="36">
        <f t="shared" ref="Q118" si="69">P118</f>
        <v>0</v>
      </c>
      <c r="R118" s="36">
        <v>0</v>
      </c>
      <c r="S118" s="36">
        <f t="shared" ref="S118" si="70">R118</f>
        <v>0</v>
      </c>
      <c r="T118" s="36">
        <v>5.94</v>
      </c>
      <c r="U118" s="36">
        <f t="shared" ref="U118" si="71">T118</f>
        <v>5.94</v>
      </c>
      <c r="V118" s="36">
        <v>5.94</v>
      </c>
      <c r="W118" s="36">
        <f t="shared" ref="W118" si="72">V118</f>
        <v>5.94</v>
      </c>
      <c r="X118" s="36">
        <v>10.44</v>
      </c>
      <c r="Y118" s="36">
        <f t="shared" ref="Y118" si="73">X118</f>
        <v>10.44</v>
      </c>
      <c r="Z118" s="36">
        <v>0.8</v>
      </c>
      <c r="AA118" s="36">
        <f t="shared" ref="AA118" si="74">Z118</f>
        <v>0.8</v>
      </c>
      <c r="AB118" s="35" t="s">
        <v>34</v>
      </c>
    </row>
    <row r="119" spans="1:28" s="24" customFormat="1" ht="40.5" x14ac:dyDescent="0.6">
      <c r="A119" s="34" t="s">
        <v>52</v>
      </c>
      <c r="B119" s="35" t="s">
        <v>73</v>
      </c>
      <c r="C119" s="35" t="s">
        <v>73</v>
      </c>
      <c r="D119" s="36">
        <v>0.2</v>
      </c>
      <c r="E119" s="36">
        <v>0.2</v>
      </c>
      <c r="F119" s="36">
        <v>0</v>
      </c>
      <c r="G119" s="36">
        <v>0</v>
      </c>
      <c r="H119" s="36">
        <v>15</v>
      </c>
      <c r="I119" s="36">
        <v>15</v>
      </c>
      <c r="J119" s="36">
        <v>58</v>
      </c>
      <c r="K119" s="36">
        <v>58</v>
      </c>
      <c r="L119" s="36">
        <v>0.02</v>
      </c>
      <c r="M119" s="36">
        <v>0.02</v>
      </c>
      <c r="N119" s="36">
        <v>0</v>
      </c>
      <c r="O119" s="36">
        <v>0</v>
      </c>
      <c r="P119" s="36">
        <v>0</v>
      </c>
      <c r="Q119" s="36">
        <v>0</v>
      </c>
      <c r="R119" s="36">
        <v>0</v>
      </c>
      <c r="S119" s="36">
        <v>0</v>
      </c>
      <c r="T119" s="36">
        <v>1.29</v>
      </c>
      <c r="U119" s="36">
        <v>1.29</v>
      </c>
      <c r="V119" s="36">
        <v>1.6</v>
      </c>
      <c r="W119" s="36">
        <v>1.6</v>
      </c>
      <c r="X119" s="36">
        <v>0.88</v>
      </c>
      <c r="Y119" s="36">
        <v>0.88</v>
      </c>
      <c r="Z119" s="36">
        <v>0.21</v>
      </c>
      <c r="AA119" s="36">
        <v>0.21</v>
      </c>
      <c r="AB119" s="35">
        <v>685</v>
      </c>
    </row>
    <row r="120" spans="1:28" s="24" customFormat="1" ht="40.5" x14ac:dyDescent="0.6">
      <c r="A120" s="38" t="s">
        <v>35</v>
      </c>
      <c r="B120" s="35"/>
      <c r="C120" s="39"/>
      <c r="D120" s="37">
        <f>SUM(D117:D119)</f>
        <v>6.04</v>
      </c>
      <c r="E120" s="37">
        <f t="shared" ref="E120:AA120" si="75">SUM(E117:E119)</f>
        <v>6.04</v>
      </c>
      <c r="F120" s="37">
        <f t="shared" si="75"/>
        <v>7.65</v>
      </c>
      <c r="G120" s="37">
        <f t="shared" si="75"/>
        <v>7.65</v>
      </c>
      <c r="H120" s="37">
        <f t="shared" si="75"/>
        <v>50.89</v>
      </c>
      <c r="I120" s="37">
        <f t="shared" si="75"/>
        <v>50.89</v>
      </c>
      <c r="J120" s="37">
        <f t="shared" si="75"/>
        <v>291.39999999999998</v>
      </c>
      <c r="K120" s="37">
        <f t="shared" si="75"/>
        <v>291.39999999999998</v>
      </c>
      <c r="L120" s="36">
        <f t="shared" si="75"/>
        <v>0.02</v>
      </c>
      <c r="M120" s="36">
        <f t="shared" si="75"/>
        <v>0.02</v>
      </c>
      <c r="N120" s="36">
        <f t="shared" si="75"/>
        <v>0.18</v>
      </c>
      <c r="O120" s="36">
        <f t="shared" si="75"/>
        <v>0.18</v>
      </c>
      <c r="P120" s="36">
        <f t="shared" si="75"/>
        <v>0.11</v>
      </c>
      <c r="Q120" s="36">
        <f t="shared" si="75"/>
        <v>0.11</v>
      </c>
      <c r="R120" s="36">
        <f t="shared" si="75"/>
        <v>20</v>
      </c>
      <c r="S120" s="36">
        <f t="shared" si="75"/>
        <v>20</v>
      </c>
      <c r="T120" s="36">
        <f t="shared" si="75"/>
        <v>19.03</v>
      </c>
      <c r="U120" s="36">
        <f t="shared" si="75"/>
        <v>19.03</v>
      </c>
      <c r="V120" s="36">
        <f t="shared" si="75"/>
        <v>94.74</v>
      </c>
      <c r="W120" s="36">
        <f t="shared" si="75"/>
        <v>94.74</v>
      </c>
      <c r="X120" s="36">
        <f t="shared" si="75"/>
        <v>41.82</v>
      </c>
      <c r="Y120" s="36">
        <f t="shared" si="75"/>
        <v>41.82</v>
      </c>
      <c r="Z120" s="36">
        <f t="shared" si="75"/>
        <v>2.02</v>
      </c>
      <c r="AA120" s="36">
        <f t="shared" si="75"/>
        <v>2.02</v>
      </c>
      <c r="AB120" s="40"/>
    </row>
    <row r="121" spans="1:28" ht="40.5" x14ac:dyDescent="0.25">
      <c r="A121" s="41"/>
      <c r="B121" s="42"/>
      <c r="C121" s="43"/>
      <c r="D121" s="44"/>
      <c r="E121" s="44"/>
      <c r="F121" s="44"/>
      <c r="G121" s="44"/>
      <c r="H121" s="44"/>
      <c r="I121" s="44"/>
      <c r="J121" s="44"/>
      <c r="K121" s="44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6"/>
    </row>
    <row r="122" spans="1:28" ht="40.5" x14ac:dyDescent="0.25">
      <c r="A122" s="41"/>
      <c r="B122" s="42"/>
      <c r="C122" s="43"/>
      <c r="D122" s="44"/>
      <c r="E122" s="44"/>
      <c r="F122" s="44"/>
      <c r="G122" s="44"/>
      <c r="H122" s="44"/>
      <c r="I122" s="44"/>
      <c r="J122" s="44"/>
      <c r="K122" s="44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6"/>
    </row>
    <row r="123" spans="1:28" ht="40.5" x14ac:dyDescent="0.55000000000000004">
      <c r="A123" s="63" t="s">
        <v>48</v>
      </c>
      <c r="B123" s="26"/>
      <c r="C123" s="27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64"/>
    </row>
    <row r="124" spans="1:28" ht="39.75" x14ac:dyDescent="0.25">
      <c r="A124" s="87" t="s">
        <v>12</v>
      </c>
      <c r="B124" s="87" t="s">
        <v>13</v>
      </c>
      <c r="C124" s="87"/>
      <c r="D124" s="100" t="s">
        <v>14</v>
      </c>
      <c r="E124" s="100"/>
      <c r="F124" s="100" t="s">
        <v>15</v>
      </c>
      <c r="G124" s="100"/>
      <c r="H124" s="100" t="s">
        <v>16</v>
      </c>
      <c r="I124" s="100"/>
      <c r="J124" s="100" t="s">
        <v>17</v>
      </c>
      <c r="K124" s="100"/>
      <c r="L124" s="88" t="s">
        <v>18</v>
      </c>
      <c r="M124" s="88"/>
      <c r="N124" s="88"/>
      <c r="O124" s="88"/>
      <c r="P124" s="88"/>
      <c r="Q124" s="88"/>
      <c r="R124" s="88"/>
      <c r="S124" s="88"/>
      <c r="T124" s="88" t="s">
        <v>19</v>
      </c>
      <c r="U124" s="88"/>
      <c r="V124" s="88"/>
      <c r="W124" s="88"/>
      <c r="X124" s="88"/>
      <c r="Y124" s="88"/>
      <c r="Z124" s="88"/>
      <c r="AA124" s="88"/>
      <c r="AB124" s="86" t="s">
        <v>20</v>
      </c>
    </row>
    <row r="125" spans="1:28" ht="39.75" x14ac:dyDescent="0.25">
      <c r="A125" s="87"/>
      <c r="B125" s="87" t="s">
        <v>21</v>
      </c>
      <c r="C125" s="98" t="s">
        <v>22</v>
      </c>
      <c r="D125" s="98" t="s">
        <v>21</v>
      </c>
      <c r="E125" s="98" t="s">
        <v>22</v>
      </c>
      <c r="F125" s="98" t="s">
        <v>21</v>
      </c>
      <c r="G125" s="98" t="s">
        <v>22</v>
      </c>
      <c r="H125" s="98" t="s">
        <v>21</v>
      </c>
      <c r="I125" s="98" t="s">
        <v>22</v>
      </c>
      <c r="J125" s="98" t="s">
        <v>21</v>
      </c>
      <c r="K125" s="98" t="s">
        <v>22</v>
      </c>
      <c r="L125" s="88" t="s">
        <v>23</v>
      </c>
      <c r="M125" s="88"/>
      <c r="N125" s="88" t="s">
        <v>24</v>
      </c>
      <c r="O125" s="88"/>
      <c r="P125" s="87" t="s">
        <v>25</v>
      </c>
      <c r="Q125" s="87"/>
      <c r="R125" s="87" t="s">
        <v>26</v>
      </c>
      <c r="S125" s="87"/>
      <c r="T125" s="87" t="s">
        <v>27</v>
      </c>
      <c r="U125" s="87"/>
      <c r="V125" s="87" t="s">
        <v>28</v>
      </c>
      <c r="W125" s="87"/>
      <c r="X125" s="87" t="s">
        <v>29</v>
      </c>
      <c r="Y125" s="87"/>
      <c r="Z125" s="87" t="s">
        <v>30</v>
      </c>
      <c r="AA125" s="87"/>
      <c r="AB125" s="86"/>
    </row>
    <row r="126" spans="1:28" s="1" customFormat="1" ht="108.75" customHeight="1" x14ac:dyDescent="0.5">
      <c r="A126" s="87"/>
      <c r="B126" s="87"/>
      <c r="C126" s="98"/>
      <c r="D126" s="98"/>
      <c r="E126" s="98"/>
      <c r="F126" s="98"/>
      <c r="G126" s="98"/>
      <c r="H126" s="98"/>
      <c r="I126" s="98"/>
      <c r="J126" s="98"/>
      <c r="K126" s="98"/>
      <c r="L126" s="33" t="s">
        <v>21</v>
      </c>
      <c r="M126" s="33" t="s">
        <v>22</v>
      </c>
      <c r="N126" s="33" t="s">
        <v>21</v>
      </c>
      <c r="O126" s="33" t="s">
        <v>22</v>
      </c>
      <c r="P126" s="33" t="s">
        <v>21</v>
      </c>
      <c r="Q126" s="33" t="s">
        <v>22</v>
      </c>
      <c r="R126" s="33" t="s">
        <v>21</v>
      </c>
      <c r="S126" s="33" t="s">
        <v>22</v>
      </c>
      <c r="T126" s="33" t="s">
        <v>21</v>
      </c>
      <c r="U126" s="33" t="s">
        <v>22</v>
      </c>
      <c r="V126" s="33" t="s">
        <v>21</v>
      </c>
      <c r="W126" s="33" t="s">
        <v>22</v>
      </c>
      <c r="X126" s="33" t="s">
        <v>21</v>
      </c>
      <c r="Y126" s="33" t="s">
        <v>22</v>
      </c>
      <c r="Z126" s="33" t="s">
        <v>21</v>
      </c>
      <c r="AA126" s="33" t="s">
        <v>22</v>
      </c>
      <c r="AB126" s="86"/>
    </row>
    <row r="127" spans="1:28" s="24" customFormat="1" ht="61.5" customHeight="1" x14ac:dyDescent="0.6">
      <c r="A127" s="47" t="s">
        <v>98</v>
      </c>
      <c r="B127" s="35">
        <v>50</v>
      </c>
      <c r="C127" s="35">
        <v>50</v>
      </c>
      <c r="D127" s="36">
        <v>0.7</v>
      </c>
      <c r="E127" s="36">
        <v>0.70000000000000007</v>
      </c>
      <c r="F127" s="36">
        <v>5.05</v>
      </c>
      <c r="G127" s="36">
        <v>5.05</v>
      </c>
      <c r="H127" s="36">
        <v>3.4</v>
      </c>
      <c r="I127" s="36">
        <v>3.4</v>
      </c>
      <c r="J127" s="36">
        <v>62</v>
      </c>
      <c r="K127" s="36">
        <v>62</v>
      </c>
      <c r="L127" s="36">
        <v>0.01</v>
      </c>
      <c r="M127" s="36">
        <v>7.4999999999999997E-3</v>
      </c>
      <c r="N127" s="36">
        <v>8.1</v>
      </c>
      <c r="O127" s="36">
        <v>8.1</v>
      </c>
      <c r="P127" s="36">
        <v>0</v>
      </c>
      <c r="Q127" s="36">
        <v>0</v>
      </c>
      <c r="R127" s="36">
        <v>0.12</v>
      </c>
      <c r="S127" s="36">
        <v>0.1</v>
      </c>
      <c r="T127" s="36">
        <v>3</v>
      </c>
      <c r="U127" s="36">
        <v>2.5</v>
      </c>
      <c r="V127" s="36">
        <v>0.13</v>
      </c>
      <c r="W127" s="36">
        <v>0.1125</v>
      </c>
      <c r="X127" s="36">
        <v>6.6</v>
      </c>
      <c r="Y127" s="36">
        <v>5.5000000000000009</v>
      </c>
      <c r="Z127" s="36">
        <v>0.36</v>
      </c>
      <c r="AA127" s="36">
        <v>0.3</v>
      </c>
      <c r="AB127" s="35"/>
    </row>
    <row r="128" spans="1:28" s="24" customFormat="1" ht="61.5" customHeight="1" x14ac:dyDescent="0.6">
      <c r="A128" s="34" t="s">
        <v>91</v>
      </c>
      <c r="B128" s="35" t="s">
        <v>37</v>
      </c>
      <c r="C128" s="35" t="s">
        <v>38</v>
      </c>
      <c r="D128" s="36">
        <v>2.8</v>
      </c>
      <c r="E128" s="36">
        <v>3.5</v>
      </c>
      <c r="F128" s="36">
        <v>2.88</v>
      </c>
      <c r="G128" s="36">
        <v>3.6</v>
      </c>
      <c r="H128" s="36">
        <v>15.84</v>
      </c>
      <c r="I128" s="36">
        <v>19.8</v>
      </c>
      <c r="J128" s="36">
        <v>133.6</v>
      </c>
      <c r="K128" s="36">
        <v>167</v>
      </c>
      <c r="L128" s="59">
        <v>26.65</v>
      </c>
      <c r="M128" s="36">
        <f>L128/200*250</f>
        <v>33.312499999999993</v>
      </c>
      <c r="N128" s="36">
        <v>0.18</v>
      </c>
      <c r="O128" s="36">
        <f>N128/200*250</f>
        <v>0.22500000000000001</v>
      </c>
      <c r="P128" s="36">
        <v>0.06</v>
      </c>
      <c r="Q128" s="36">
        <f>P128/200*250</f>
        <v>7.4999999999999997E-2</v>
      </c>
      <c r="R128" s="36">
        <v>0</v>
      </c>
      <c r="S128" s="36">
        <f>R128/200*250</f>
        <v>0</v>
      </c>
      <c r="T128" s="36">
        <v>30.46</v>
      </c>
      <c r="U128" s="36">
        <f>T128/200*250</f>
        <v>38.074999999999996</v>
      </c>
      <c r="V128" s="36">
        <v>69.739999999999995</v>
      </c>
      <c r="W128" s="36">
        <f>V128/200*250</f>
        <v>87.174999999999983</v>
      </c>
      <c r="X128" s="36">
        <v>28.24</v>
      </c>
      <c r="Y128" s="36">
        <f>X128/200*250</f>
        <v>35.299999999999997</v>
      </c>
      <c r="Z128" s="36">
        <v>1.62</v>
      </c>
      <c r="AA128" s="36">
        <f>Z128/200*250</f>
        <v>2.0250000000000004</v>
      </c>
      <c r="AB128" s="35">
        <v>139</v>
      </c>
    </row>
    <row r="129" spans="1:28" s="24" customFormat="1" ht="61.5" customHeight="1" x14ac:dyDescent="0.6">
      <c r="A129" s="34" t="s">
        <v>101</v>
      </c>
      <c r="B129" s="35" t="s">
        <v>68</v>
      </c>
      <c r="C129" s="49" t="s">
        <v>68</v>
      </c>
      <c r="D129" s="52">
        <v>9.5399999999999991</v>
      </c>
      <c r="E129" s="52">
        <v>9.5399999999999991</v>
      </c>
      <c r="F129" s="52">
        <v>4.59</v>
      </c>
      <c r="G129" s="52">
        <v>4.59</v>
      </c>
      <c r="H129" s="52">
        <v>5.04</v>
      </c>
      <c r="I129" s="52">
        <v>5.04</v>
      </c>
      <c r="J129" s="52">
        <v>103</v>
      </c>
      <c r="K129" s="52">
        <v>103</v>
      </c>
      <c r="L129" s="36">
        <v>1.88</v>
      </c>
      <c r="M129" s="36">
        <v>1.88</v>
      </c>
      <c r="N129" s="36">
        <v>0.06</v>
      </c>
      <c r="O129" s="36">
        <v>0.06</v>
      </c>
      <c r="P129" s="36">
        <v>0.05</v>
      </c>
      <c r="Q129" s="36">
        <v>0.05</v>
      </c>
      <c r="R129" s="36">
        <v>4.54</v>
      </c>
      <c r="S129" s="36">
        <v>4.54</v>
      </c>
      <c r="T129" s="36">
        <v>25.2</v>
      </c>
      <c r="U129" s="36">
        <v>25.2</v>
      </c>
      <c r="V129" s="36">
        <v>133.05000000000001</v>
      </c>
      <c r="W129" s="36" t="s">
        <v>54</v>
      </c>
      <c r="X129" s="36">
        <v>25.95</v>
      </c>
      <c r="Y129" s="36">
        <v>25.95</v>
      </c>
      <c r="Z129" s="36">
        <v>0.51</v>
      </c>
      <c r="AA129" s="36">
        <v>0.51</v>
      </c>
      <c r="AB129" s="36">
        <v>374</v>
      </c>
    </row>
    <row r="130" spans="1:28" s="24" customFormat="1" ht="61.5" customHeight="1" x14ac:dyDescent="0.6">
      <c r="A130" s="34" t="s">
        <v>40</v>
      </c>
      <c r="B130" s="35">
        <v>150</v>
      </c>
      <c r="C130" s="35">
        <v>180</v>
      </c>
      <c r="D130" s="36">
        <v>5.0999999999999996</v>
      </c>
      <c r="E130" s="36">
        <v>5.0999999999999996</v>
      </c>
      <c r="F130" s="36">
        <v>9.15</v>
      </c>
      <c r="G130" s="36">
        <v>9.15</v>
      </c>
      <c r="H130" s="36">
        <v>34.200000000000003</v>
      </c>
      <c r="I130" s="36">
        <v>34.200000000000003</v>
      </c>
      <c r="J130" s="36">
        <v>244.5</v>
      </c>
      <c r="K130" s="36">
        <v>293.39999999999998</v>
      </c>
      <c r="L130" s="36">
        <v>18.149999999999999</v>
      </c>
      <c r="M130" s="36">
        <f t="shared" ref="M130" si="76">L130</f>
        <v>18.149999999999999</v>
      </c>
      <c r="N130" s="36">
        <v>0.14000000000000001</v>
      </c>
      <c r="O130" s="36">
        <f t="shared" ref="O130" si="77">N130</f>
        <v>0.14000000000000001</v>
      </c>
      <c r="P130" s="36">
        <v>0.11</v>
      </c>
      <c r="Q130" s="36">
        <f t="shared" ref="Q130" si="78">P130</f>
        <v>0.11</v>
      </c>
      <c r="R130" s="36">
        <v>25.5</v>
      </c>
      <c r="S130" s="36">
        <f t="shared" ref="S130" si="79">R130</f>
        <v>25.5</v>
      </c>
      <c r="T130" s="36">
        <v>36.979999999999997</v>
      </c>
      <c r="U130" s="36">
        <f t="shared" ref="U130" si="80">T130</f>
        <v>36.979999999999997</v>
      </c>
      <c r="V130" s="36">
        <v>86.6</v>
      </c>
      <c r="W130" s="36">
        <f t="shared" ref="W130" si="81">V130</f>
        <v>86.6</v>
      </c>
      <c r="X130" s="36">
        <v>27.75</v>
      </c>
      <c r="Y130" s="36">
        <f t="shared" ref="Y130" si="82">X130</f>
        <v>27.75</v>
      </c>
      <c r="Z130" s="36">
        <v>1.01</v>
      </c>
      <c r="AA130" s="36">
        <f t="shared" ref="AA130" si="83">Z130</f>
        <v>1.01</v>
      </c>
      <c r="AB130" s="35">
        <v>520</v>
      </c>
    </row>
    <row r="131" spans="1:28" s="24" customFormat="1" ht="61.5" customHeight="1" x14ac:dyDescent="0.6">
      <c r="A131" s="34" t="s">
        <v>80</v>
      </c>
      <c r="B131" s="35">
        <v>200</v>
      </c>
      <c r="C131" s="35">
        <v>200</v>
      </c>
      <c r="D131" s="36">
        <v>0.2</v>
      </c>
      <c r="E131" s="36">
        <v>0.2</v>
      </c>
      <c r="F131" s="36">
        <v>0</v>
      </c>
      <c r="G131" s="36">
        <v>0</v>
      </c>
      <c r="H131" s="36">
        <v>35.799999999999997</v>
      </c>
      <c r="I131" s="36">
        <v>35.799999999999997</v>
      </c>
      <c r="J131" s="36">
        <v>142</v>
      </c>
      <c r="K131" s="36">
        <v>142</v>
      </c>
      <c r="L131" s="36">
        <v>3.2</v>
      </c>
      <c r="M131" s="36">
        <v>3.2</v>
      </c>
      <c r="N131" s="36">
        <v>0.06</v>
      </c>
      <c r="O131" s="36">
        <v>0.06</v>
      </c>
      <c r="P131" s="36">
        <v>0</v>
      </c>
      <c r="Q131" s="36">
        <v>0</v>
      </c>
      <c r="R131" s="36">
        <v>0</v>
      </c>
      <c r="S131" s="36">
        <v>0</v>
      </c>
      <c r="T131" s="36">
        <v>14.22</v>
      </c>
      <c r="U131" s="36">
        <v>14.22</v>
      </c>
      <c r="V131" s="36">
        <v>2.14</v>
      </c>
      <c r="W131" s="36">
        <v>2.14</v>
      </c>
      <c r="X131" s="36">
        <v>4.1399999999999997</v>
      </c>
      <c r="Y131" s="36">
        <v>4.1399999999999997</v>
      </c>
      <c r="Z131" s="36">
        <v>0.48</v>
      </c>
      <c r="AA131" s="36">
        <v>0.48</v>
      </c>
      <c r="AB131" s="58">
        <v>631</v>
      </c>
    </row>
    <row r="132" spans="1:28" s="24" customFormat="1" ht="61.5" customHeight="1" x14ac:dyDescent="0.6">
      <c r="A132" s="34" t="s">
        <v>41</v>
      </c>
      <c r="B132" s="35">
        <v>32.5</v>
      </c>
      <c r="C132" s="35">
        <v>32.5</v>
      </c>
      <c r="D132" s="36">
        <v>2.5024999999999999</v>
      </c>
      <c r="E132" s="36">
        <v>2.5024999999999999</v>
      </c>
      <c r="F132" s="36">
        <v>0.45500000000000002</v>
      </c>
      <c r="G132" s="36">
        <v>0.45500000000000002</v>
      </c>
      <c r="H132" s="36">
        <v>12.2525</v>
      </c>
      <c r="I132" s="36">
        <v>12.2525</v>
      </c>
      <c r="J132" s="36">
        <v>13.22</v>
      </c>
      <c r="K132" s="36">
        <v>13.22</v>
      </c>
      <c r="L132" s="59">
        <v>0</v>
      </c>
      <c r="M132" s="36">
        <v>0</v>
      </c>
      <c r="N132" s="36">
        <v>0.03</v>
      </c>
      <c r="O132" s="36">
        <v>0.03</v>
      </c>
      <c r="P132" s="36">
        <v>0</v>
      </c>
      <c r="Q132" s="36">
        <v>0</v>
      </c>
      <c r="R132" s="36">
        <v>0</v>
      </c>
      <c r="S132" s="36">
        <v>0</v>
      </c>
      <c r="T132" s="36">
        <v>11.62</v>
      </c>
      <c r="U132" s="36">
        <v>11.62</v>
      </c>
      <c r="V132" s="36">
        <v>22.86</v>
      </c>
      <c r="W132" s="36">
        <v>22.86</v>
      </c>
      <c r="X132" s="36">
        <v>20.420000000000002</v>
      </c>
      <c r="Y132" s="36">
        <v>20.420000000000002</v>
      </c>
      <c r="Z132" s="36">
        <v>1.58</v>
      </c>
      <c r="AA132" s="36">
        <v>1.58</v>
      </c>
      <c r="AB132" s="35" t="s">
        <v>34</v>
      </c>
    </row>
    <row r="133" spans="1:28" s="24" customFormat="1" ht="40.5" x14ac:dyDescent="0.6">
      <c r="A133" s="38" t="s">
        <v>35</v>
      </c>
      <c r="B133" s="49"/>
      <c r="C133" s="50"/>
      <c r="D133" s="51">
        <f t="shared" ref="D133:AA133" si="84">SUM(D127:D132)</f>
        <v>20.842500000000001</v>
      </c>
      <c r="E133" s="51">
        <f t="shared" si="84"/>
        <v>21.542499999999997</v>
      </c>
      <c r="F133" s="51">
        <f t="shared" si="84"/>
        <v>22.125</v>
      </c>
      <c r="G133" s="51">
        <f t="shared" si="84"/>
        <v>22.844999999999999</v>
      </c>
      <c r="H133" s="51">
        <f t="shared" si="84"/>
        <v>106.5325</v>
      </c>
      <c r="I133" s="51">
        <f t="shared" si="84"/>
        <v>110.49249999999999</v>
      </c>
      <c r="J133" s="51">
        <f t="shared" si="84"/>
        <v>698.32</v>
      </c>
      <c r="K133" s="51">
        <f t="shared" si="84"/>
        <v>780.62</v>
      </c>
      <c r="L133" s="36">
        <f t="shared" si="84"/>
        <v>49.89</v>
      </c>
      <c r="M133" s="36">
        <f t="shared" si="84"/>
        <v>56.55</v>
      </c>
      <c r="N133" s="36">
        <f t="shared" si="84"/>
        <v>8.57</v>
      </c>
      <c r="O133" s="36">
        <f t="shared" si="84"/>
        <v>8.6150000000000002</v>
      </c>
      <c r="P133" s="36">
        <f t="shared" si="84"/>
        <v>0.22</v>
      </c>
      <c r="Q133" s="36">
        <f t="shared" si="84"/>
        <v>0.23499999999999999</v>
      </c>
      <c r="R133" s="36">
        <f t="shared" si="84"/>
        <v>30.16</v>
      </c>
      <c r="S133" s="36">
        <f t="shared" si="84"/>
        <v>30.14</v>
      </c>
      <c r="T133" s="36">
        <f t="shared" si="84"/>
        <v>121.47999999999999</v>
      </c>
      <c r="U133" s="36">
        <f t="shared" si="84"/>
        <v>128.595</v>
      </c>
      <c r="V133" s="36">
        <f t="shared" si="84"/>
        <v>314.52</v>
      </c>
      <c r="W133" s="36">
        <f t="shared" si="84"/>
        <v>198.88749999999999</v>
      </c>
      <c r="X133" s="36">
        <f t="shared" si="84"/>
        <v>113.1</v>
      </c>
      <c r="Y133" s="36">
        <f t="shared" si="84"/>
        <v>119.06</v>
      </c>
      <c r="Z133" s="36">
        <f t="shared" si="84"/>
        <v>5.5600000000000005</v>
      </c>
      <c r="AA133" s="36">
        <f t="shared" si="84"/>
        <v>5.9049999999999994</v>
      </c>
      <c r="AB133" s="40"/>
    </row>
    <row r="134" spans="1:28" ht="40.5" x14ac:dyDescent="0.25">
      <c r="A134" s="41"/>
      <c r="B134" s="45"/>
      <c r="C134" s="44"/>
      <c r="D134" s="44"/>
      <c r="E134" s="44"/>
      <c r="F134" s="44"/>
      <c r="G134" s="44"/>
      <c r="H134" s="44"/>
      <c r="I134" s="44"/>
      <c r="J134" s="44"/>
      <c r="K134" s="44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6"/>
    </row>
    <row r="135" spans="1:28" ht="40.5" x14ac:dyDescent="0.55000000000000004">
      <c r="A135" s="30" t="s">
        <v>78</v>
      </c>
      <c r="B135" s="42"/>
      <c r="C135" s="42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53"/>
    </row>
    <row r="136" spans="1:28" ht="39.75" x14ac:dyDescent="0.25">
      <c r="A136" s="87" t="s">
        <v>12</v>
      </c>
      <c r="B136" s="87" t="s">
        <v>13</v>
      </c>
      <c r="C136" s="87"/>
      <c r="D136" s="89" t="s">
        <v>14</v>
      </c>
      <c r="E136" s="89"/>
      <c r="F136" s="89" t="s">
        <v>15</v>
      </c>
      <c r="G136" s="89"/>
      <c r="H136" s="89" t="s">
        <v>16</v>
      </c>
      <c r="I136" s="89"/>
      <c r="J136" s="89" t="s">
        <v>17</v>
      </c>
      <c r="K136" s="89"/>
      <c r="L136" s="88" t="s">
        <v>18</v>
      </c>
      <c r="M136" s="88"/>
      <c r="N136" s="88"/>
      <c r="O136" s="88"/>
      <c r="P136" s="88"/>
      <c r="Q136" s="88"/>
      <c r="R136" s="88"/>
      <c r="S136" s="88"/>
      <c r="T136" s="88" t="s">
        <v>19</v>
      </c>
      <c r="U136" s="88"/>
      <c r="V136" s="88"/>
      <c r="W136" s="88"/>
      <c r="X136" s="88"/>
      <c r="Y136" s="88"/>
      <c r="Z136" s="88"/>
      <c r="AA136" s="88"/>
      <c r="AB136" s="86" t="s">
        <v>20</v>
      </c>
    </row>
    <row r="137" spans="1:28" ht="39.75" x14ac:dyDescent="0.25">
      <c r="A137" s="87"/>
      <c r="B137" s="87" t="s">
        <v>21</v>
      </c>
      <c r="C137" s="87" t="s">
        <v>22</v>
      </c>
      <c r="D137" s="87" t="s">
        <v>21</v>
      </c>
      <c r="E137" s="87" t="s">
        <v>22</v>
      </c>
      <c r="F137" s="87" t="s">
        <v>21</v>
      </c>
      <c r="G137" s="87" t="s">
        <v>22</v>
      </c>
      <c r="H137" s="87" t="s">
        <v>21</v>
      </c>
      <c r="I137" s="87" t="s">
        <v>22</v>
      </c>
      <c r="J137" s="87" t="s">
        <v>21</v>
      </c>
      <c r="K137" s="87" t="s">
        <v>22</v>
      </c>
      <c r="L137" s="88" t="s">
        <v>23</v>
      </c>
      <c r="M137" s="88"/>
      <c r="N137" s="88" t="s">
        <v>24</v>
      </c>
      <c r="O137" s="88"/>
      <c r="P137" s="87" t="s">
        <v>25</v>
      </c>
      <c r="Q137" s="87"/>
      <c r="R137" s="87" t="s">
        <v>26</v>
      </c>
      <c r="S137" s="87"/>
      <c r="T137" s="87" t="s">
        <v>27</v>
      </c>
      <c r="U137" s="87"/>
      <c r="V137" s="87" t="s">
        <v>28</v>
      </c>
      <c r="W137" s="87"/>
      <c r="X137" s="87" t="s">
        <v>29</v>
      </c>
      <c r="Y137" s="87"/>
      <c r="Z137" s="87" t="s">
        <v>30</v>
      </c>
      <c r="AA137" s="87"/>
      <c r="AB137" s="86"/>
    </row>
    <row r="138" spans="1:28" s="2" customFormat="1" ht="77.25" customHeight="1" x14ac:dyDescent="0.4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33" t="s">
        <v>21</v>
      </c>
      <c r="M138" s="33" t="s">
        <v>22</v>
      </c>
      <c r="N138" s="33" t="s">
        <v>21</v>
      </c>
      <c r="O138" s="33" t="s">
        <v>22</v>
      </c>
      <c r="P138" s="33" t="s">
        <v>21</v>
      </c>
      <c r="Q138" s="33" t="s">
        <v>22</v>
      </c>
      <c r="R138" s="33" t="s">
        <v>21</v>
      </c>
      <c r="S138" s="33" t="s">
        <v>22</v>
      </c>
      <c r="T138" s="33" t="s">
        <v>21</v>
      </c>
      <c r="U138" s="33" t="s">
        <v>22</v>
      </c>
      <c r="V138" s="33" t="s">
        <v>21</v>
      </c>
      <c r="W138" s="33" t="s">
        <v>22</v>
      </c>
      <c r="X138" s="33" t="s">
        <v>21</v>
      </c>
      <c r="Y138" s="33" t="s">
        <v>22</v>
      </c>
      <c r="Z138" s="33" t="s">
        <v>21</v>
      </c>
      <c r="AA138" s="33" t="s">
        <v>22</v>
      </c>
      <c r="AB138" s="86"/>
    </row>
    <row r="139" spans="1:28" s="24" customFormat="1" ht="78" customHeight="1" x14ac:dyDescent="0.6">
      <c r="A139" s="54" t="s">
        <v>79</v>
      </c>
      <c r="B139" s="35">
        <v>30</v>
      </c>
      <c r="C139" s="35">
        <v>30</v>
      </c>
      <c r="D139" s="36">
        <v>9.5</v>
      </c>
      <c r="E139" s="36">
        <v>9.5</v>
      </c>
      <c r="F139" s="36">
        <v>7.75</v>
      </c>
      <c r="G139" s="36">
        <v>7.75</v>
      </c>
      <c r="H139" s="36">
        <v>30.45</v>
      </c>
      <c r="I139" s="36">
        <v>30.45</v>
      </c>
      <c r="J139" s="37">
        <v>264</v>
      </c>
      <c r="K139" s="37">
        <v>264</v>
      </c>
      <c r="L139" s="37">
        <v>0.03</v>
      </c>
      <c r="M139" s="37">
        <v>0.03</v>
      </c>
      <c r="N139" s="37">
        <v>0.98</v>
      </c>
      <c r="O139" s="37">
        <v>0.98</v>
      </c>
      <c r="P139" s="37">
        <v>0.03</v>
      </c>
      <c r="Q139" s="37">
        <v>0.03</v>
      </c>
      <c r="R139" s="37">
        <v>0</v>
      </c>
      <c r="S139" s="37">
        <v>0</v>
      </c>
      <c r="T139" s="37">
        <v>90.8</v>
      </c>
      <c r="U139" s="37">
        <v>90.8</v>
      </c>
      <c r="V139" s="37">
        <v>0.37</v>
      </c>
      <c r="W139" s="37">
        <v>0.37</v>
      </c>
      <c r="X139" s="37">
        <v>0</v>
      </c>
      <c r="Y139" s="37">
        <v>0</v>
      </c>
      <c r="Z139" s="37">
        <v>0</v>
      </c>
      <c r="AA139" s="37">
        <v>0</v>
      </c>
      <c r="AB139" s="35">
        <v>43</v>
      </c>
    </row>
    <row r="140" spans="1:28" s="24" customFormat="1" ht="54" customHeight="1" x14ac:dyDescent="0.6">
      <c r="A140" s="34" t="s">
        <v>52</v>
      </c>
      <c r="B140" s="35" t="s">
        <v>73</v>
      </c>
      <c r="C140" s="35" t="s">
        <v>73</v>
      </c>
      <c r="D140" s="36">
        <v>0.2</v>
      </c>
      <c r="E140" s="36">
        <v>0.2</v>
      </c>
      <c r="F140" s="36">
        <v>0</v>
      </c>
      <c r="G140" s="36">
        <v>0</v>
      </c>
      <c r="H140" s="36">
        <v>15</v>
      </c>
      <c r="I140" s="36">
        <v>15</v>
      </c>
      <c r="J140" s="36">
        <v>58</v>
      </c>
      <c r="K140" s="36">
        <v>58</v>
      </c>
      <c r="L140" s="36">
        <v>0.02</v>
      </c>
      <c r="M140" s="36">
        <v>0.02</v>
      </c>
      <c r="N140" s="36">
        <v>0</v>
      </c>
      <c r="O140" s="36">
        <v>0</v>
      </c>
      <c r="P140" s="36">
        <v>0</v>
      </c>
      <c r="Q140" s="36">
        <v>0</v>
      </c>
      <c r="R140" s="36">
        <v>0</v>
      </c>
      <c r="S140" s="36">
        <v>0</v>
      </c>
      <c r="T140" s="36">
        <v>1.29</v>
      </c>
      <c r="U140" s="36">
        <v>1.29</v>
      </c>
      <c r="V140" s="36">
        <v>1.6</v>
      </c>
      <c r="W140" s="36">
        <v>1.6</v>
      </c>
      <c r="X140" s="36">
        <v>0.88</v>
      </c>
      <c r="Y140" s="36">
        <v>0.88</v>
      </c>
      <c r="Z140" s="36">
        <v>0.21</v>
      </c>
      <c r="AA140" s="36">
        <v>0.21</v>
      </c>
      <c r="AB140" s="35">
        <v>685</v>
      </c>
    </row>
    <row r="141" spans="1:28" s="24" customFormat="1" ht="54" customHeight="1" x14ac:dyDescent="0.6">
      <c r="A141" s="38" t="s">
        <v>35</v>
      </c>
      <c r="B141" s="35">
        <v>245</v>
      </c>
      <c r="C141" s="35">
        <v>245</v>
      </c>
      <c r="D141" s="36">
        <f>D139+D140</f>
        <v>9.6999999999999993</v>
      </c>
      <c r="E141" s="36">
        <f t="shared" ref="E141:AA141" si="85">E139+E140</f>
        <v>9.6999999999999993</v>
      </c>
      <c r="F141" s="36">
        <f t="shared" si="85"/>
        <v>7.75</v>
      </c>
      <c r="G141" s="36">
        <f t="shared" si="85"/>
        <v>7.75</v>
      </c>
      <c r="H141" s="36">
        <f t="shared" si="85"/>
        <v>45.45</v>
      </c>
      <c r="I141" s="36">
        <f t="shared" si="85"/>
        <v>45.45</v>
      </c>
      <c r="J141" s="36">
        <f t="shared" si="85"/>
        <v>322</v>
      </c>
      <c r="K141" s="36">
        <f t="shared" si="85"/>
        <v>322</v>
      </c>
      <c r="L141" s="36">
        <f t="shared" si="85"/>
        <v>0.05</v>
      </c>
      <c r="M141" s="36">
        <f t="shared" si="85"/>
        <v>0.05</v>
      </c>
      <c r="N141" s="36">
        <f t="shared" si="85"/>
        <v>0.98</v>
      </c>
      <c r="O141" s="36">
        <f t="shared" si="85"/>
        <v>0.98</v>
      </c>
      <c r="P141" s="36">
        <f t="shared" si="85"/>
        <v>0.03</v>
      </c>
      <c r="Q141" s="36">
        <f t="shared" si="85"/>
        <v>0.03</v>
      </c>
      <c r="R141" s="36">
        <f t="shared" si="85"/>
        <v>0</v>
      </c>
      <c r="S141" s="36">
        <f t="shared" si="85"/>
        <v>0</v>
      </c>
      <c r="T141" s="36">
        <f t="shared" si="85"/>
        <v>92.09</v>
      </c>
      <c r="U141" s="36">
        <f t="shared" si="85"/>
        <v>92.09</v>
      </c>
      <c r="V141" s="36">
        <f t="shared" si="85"/>
        <v>1.9700000000000002</v>
      </c>
      <c r="W141" s="36">
        <f t="shared" si="85"/>
        <v>1.9700000000000002</v>
      </c>
      <c r="X141" s="36">
        <f t="shared" si="85"/>
        <v>0.88</v>
      </c>
      <c r="Y141" s="36">
        <f t="shared" si="85"/>
        <v>0.88</v>
      </c>
      <c r="Z141" s="36">
        <f t="shared" si="85"/>
        <v>0.21</v>
      </c>
      <c r="AA141" s="36">
        <f t="shared" si="85"/>
        <v>0.21</v>
      </c>
      <c r="AB141" s="35">
        <v>433</v>
      </c>
    </row>
    <row r="142" spans="1:28" s="24" customFormat="1" ht="54" customHeight="1" x14ac:dyDescent="0.6">
      <c r="A142" s="38" t="s">
        <v>42</v>
      </c>
      <c r="B142" s="35"/>
      <c r="C142" s="35"/>
      <c r="D142" s="36">
        <f>D141+D133+D120</f>
        <v>36.582500000000003</v>
      </c>
      <c r="E142" s="36">
        <f t="shared" ref="E142:AA142" si="86">E141+E133+E120</f>
        <v>37.282499999999999</v>
      </c>
      <c r="F142" s="36">
        <f t="shared" si="86"/>
        <v>37.524999999999999</v>
      </c>
      <c r="G142" s="36">
        <f t="shared" si="86"/>
        <v>38.244999999999997</v>
      </c>
      <c r="H142" s="36">
        <f t="shared" si="86"/>
        <v>202.8725</v>
      </c>
      <c r="I142" s="36">
        <f t="shared" si="86"/>
        <v>206.83249999999998</v>
      </c>
      <c r="J142" s="36">
        <f t="shared" si="86"/>
        <v>1311.72</v>
      </c>
      <c r="K142" s="36">
        <f t="shared" si="86"/>
        <v>1394.02</v>
      </c>
      <c r="L142" s="36">
        <f t="shared" si="86"/>
        <v>49.96</v>
      </c>
      <c r="M142" s="36">
        <f t="shared" si="86"/>
        <v>56.62</v>
      </c>
      <c r="N142" s="36">
        <f t="shared" si="86"/>
        <v>9.73</v>
      </c>
      <c r="O142" s="36">
        <f t="shared" si="86"/>
        <v>9.7750000000000004</v>
      </c>
      <c r="P142" s="36">
        <f t="shared" si="86"/>
        <v>0.36</v>
      </c>
      <c r="Q142" s="36">
        <f t="shared" si="86"/>
        <v>0.375</v>
      </c>
      <c r="R142" s="36">
        <f t="shared" si="86"/>
        <v>50.16</v>
      </c>
      <c r="S142" s="36">
        <f t="shared" si="86"/>
        <v>50.14</v>
      </c>
      <c r="T142" s="36">
        <f t="shared" si="86"/>
        <v>232.6</v>
      </c>
      <c r="U142" s="36">
        <f t="shared" si="86"/>
        <v>239.715</v>
      </c>
      <c r="V142" s="36">
        <f t="shared" si="86"/>
        <v>411.23</v>
      </c>
      <c r="W142" s="36">
        <f t="shared" si="86"/>
        <v>295.59749999999997</v>
      </c>
      <c r="X142" s="36">
        <f t="shared" si="86"/>
        <v>155.79999999999998</v>
      </c>
      <c r="Y142" s="36">
        <f t="shared" si="86"/>
        <v>161.76</v>
      </c>
      <c r="Z142" s="36">
        <f t="shared" si="86"/>
        <v>7.7900000000000009</v>
      </c>
      <c r="AA142" s="36">
        <f t="shared" si="86"/>
        <v>8.1349999999999998</v>
      </c>
      <c r="AB142" s="55"/>
    </row>
    <row r="143" spans="1:28" ht="40.5" x14ac:dyDescent="0.55000000000000004">
      <c r="A143" s="41"/>
      <c r="B143" s="42"/>
      <c r="C143" s="42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65"/>
    </row>
    <row r="144" spans="1:28" ht="40.5" x14ac:dyDescent="0.55000000000000004">
      <c r="A144" s="30" t="s">
        <v>56</v>
      </c>
      <c r="B144" s="26"/>
      <c r="C144" s="27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2"/>
    </row>
    <row r="145" spans="1:28" ht="40.5" x14ac:dyDescent="0.55000000000000004">
      <c r="A145" s="30" t="s">
        <v>11</v>
      </c>
      <c r="B145" s="26"/>
      <c r="C145" s="27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2"/>
    </row>
    <row r="146" spans="1:28" ht="39.75" x14ac:dyDescent="0.25">
      <c r="A146" s="87" t="s">
        <v>12</v>
      </c>
      <c r="B146" s="87" t="s">
        <v>13</v>
      </c>
      <c r="C146" s="87"/>
      <c r="D146" s="100" t="s">
        <v>14</v>
      </c>
      <c r="E146" s="100"/>
      <c r="F146" s="100" t="s">
        <v>15</v>
      </c>
      <c r="G146" s="100"/>
      <c r="H146" s="100" t="s">
        <v>16</v>
      </c>
      <c r="I146" s="100"/>
      <c r="J146" s="100" t="s">
        <v>17</v>
      </c>
      <c r="K146" s="100"/>
      <c r="L146" s="88" t="s">
        <v>18</v>
      </c>
      <c r="M146" s="88"/>
      <c r="N146" s="88"/>
      <c r="O146" s="88"/>
      <c r="P146" s="88"/>
      <c r="Q146" s="88"/>
      <c r="R146" s="88"/>
      <c r="S146" s="88"/>
      <c r="T146" s="88" t="s">
        <v>19</v>
      </c>
      <c r="U146" s="88"/>
      <c r="V146" s="88"/>
      <c r="W146" s="88"/>
      <c r="X146" s="88"/>
      <c r="Y146" s="88"/>
      <c r="Z146" s="88"/>
      <c r="AA146" s="88"/>
      <c r="AB146" s="86" t="s">
        <v>20</v>
      </c>
    </row>
    <row r="147" spans="1:28" ht="39.75" x14ac:dyDescent="0.25">
      <c r="A147" s="87"/>
      <c r="B147" s="87" t="s">
        <v>21</v>
      </c>
      <c r="C147" s="98" t="s">
        <v>22</v>
      </c>
      <c r="D147" s="98" t="s">
        <v>21</v>
      </c>
      <c r="E147" s="98" t="s">
        <v>22</v>
      </c>
      <c r="F147" s="98" t="s">
        <v>21</v>
      </c>
      <c r="G147" s="98" t="s">
        <v>22</v>
      </c>
      <c r="H147" s="98" t="s">
        <v>21</v>
      </c>
      <c r="I147" s="98" t="s">
        <v>22</v>
      </c>
      <c r="J147" s="98" t="s">
        <v>21</v>
      </c>
      <c r="K147" s="98" t="s">
        <v>22</v>
      </c>
      <c r="L147" s="88" t="s">
        <v>23</v>
      </c>
      <c r="M147" s="88"/>
      <c r="N147" s="88" t="s">
        <v>24</v>
      </c>
      <c r="O147" s="88"/>
      <c r="P147" s="87" t="s">
        <v>25</v>
      </c>
      <c r="Q147" s="87"/>
      <c r="R147" s="87" t="s">
        <v>26</v>
      </c>
      <c r="S147" s="87"/>
      <c r="T147" s="87" t="s">
        <v>27</v>
      </c>
      <c r="U147" s="87"/>
      <c r="V147" s="87" t="s">
        <v>28</v>
      </c>
      <c r="W147" s="87"/>
      <c r="X147" s="87" t="s">
        <v>29</v>
      </c>
      <c r="Y147" s="87"/>
      <c r="Z147" s="87" t="s">
        <v>30</v>
      </c>
      <c r="AA147" s="87"/>
      <c r="AB147" s="86"/>
    </row>
    <row r="148" spans="1:28" s="2" customFormat="1" ht="198.75" x14ac:dyDescent="0.45">
      <c r="A148" s="87"/>
      <c r="B148" s="87"/>
      <c r="C148" s="98"/>
      <c r="D148" s="98"/>
      <c r="E148" s="98"/>
      <c r="F148" s="98"/>
      <c r="G148" s="98"/>
      <c r="H148" s="98"/>
      <c r="I148" s="98"/>
      <c r="J148" s="98"/>
      <c r="K148" s="98"/>
      <c r="L148" s="33" t="s">
        <v>21</v>
      </c>
      <c r="M148" s="33" t="s">
        <v>22</v>
      </c>
      <c r="N148" s="33" t="s">
        <v>21</v>
      </c>
      <c r="O148" s="33" t="s">
        <v>22</v>
      </c>
      <c r="P148" s="33" t="s">
        <v>21</v>
      </c>
      <c r="Q148" s="33" t="s">
        <v>22</v>
      </c>
      <c r="R148" s="33" t="s">
        <v>21</v>
      </c>
      <c r="S148" s="33" t="s">
        <v>22</v>
      </c>
      <c r="T148" s="33" t="s">
        <v>21</v>
      </c>
      <c r="U148" s="33" t="s">
        <v>22</v>
      </c>
      <c r="V148" s="33" t="s">
        <v>21</v>
      </c>
      <c r="W148" s="33" t="s">
        <v>22</v>
      </c>
      <c r="X148" s="33" t="s">
        <v>21</v>
      </c>
      <c r="Y148" s="33" t="s">
        <v>22</v>
      </c>
      <c r="Z148" s="33" t="s">
        <v>21</v>
      </c>
      <c r="AA148" s="33" t="s">
        <v>22</v>
      </c>
      <c r="AB148" s="86"/>
    </row>
    <row r="149" spans="1:28" s="24" customFormat="1" ht="95.25" customHeight="1" x14ac:dyDescent="0.6">
      <c r="A149" s="34" t="s">
        <v>47</v>
      </c>
      <c r="B149" s="35" t="s">
        <v>32</v>
      </c>
      <c r="C149" s="35" t="str">
        <f>B149</f>
        <v>150/5</v>
      </c>
      <c r="D149" s="36">
        <v>3.72</v>
      </c>
      <c r="E149" s="36">
        <v>3.72</v>
      </c>
      <c r="F149" s="36">
        <v>6.36</v>
      </c>
      <c r="G149" s="36">
        <v>6.36</v>
      </c>
      <c r="H149" s="36">
        <v>23.56</v>
      </c>
      <c r="I149" s="36">
        <v>23.56</v>
      </c>
      <c r="J149" s="36">
        <v>172.05</v>
      </c>
      <c r="K149" s="36">
        <v>172.05</v>
      </c>
      <c r="L149" s="36">
        <v>0</v>
      </c>
      <c r="M149" s="36">
        <f>L149</f>
        <v>0</v>
      </c>
      <c r="N149" s="36">
        <v>0.11</v>
      </c>
      <c r="O149" s="36">
        <f>N149</f>
        <v>0.11</v>
      </c>
      <c r="P149" s="36">
        <v>0.03</v>
      </c>
      <c r="Q149" s="36">
        <f>P149</f>
        <v>0.03</v>
      </c>
      <c r="R149" s="36">
        <v>20</v>
      </c>
      <c r="S149" s="36">
        <f>R149</f>
        <v>20</v>
      </c>
      <c r="T149" s="36">
        <v>18.899999999999999</v>
      </c>
      <c r="U149" s="36">
        <f>T149</f>
        <v>18.899999999999999</v>
      </c>
      <c r="V149" s="36">
        <v>108.7</v>
      </c>
      <c r="W149" s="36">
        <f>V149</f>
        <v>108.7</v>
      </c>
      <c r="X149" s="36">
        <v>42.1</v>
      </c>
      <c r="Y149" s="36">
        <f>X149</f>
        <v>42.1</v>
      </c>
      <c r="Z149" s="36">
        <v>1.1599999999999999</v>
      </c>
      <c r="AA149" s="36">
        <f>Z149</f>
        <v>1.1599999999999999</v>
      </c>
      <c r="AB149" s="35">
        <v>302</v>
      </c>
    </row>
    <row r="150" spans="1:28" s="24" customFormat="1" ht="81" x14ac:dyDescent="0.6">
      <c r="A150" s="34" t="s">
        <v>33</v>
      </c>
      <c r="B150" s="35">
        <v>18</v>
      </c>
      <c r="C150" s="35">
        <v>18</v>
      </c>
      <c r="D150" s="36">
        <v>1.35</v>
      </c>
      <c r="E150" s="36">
        <v>1.35</v>
      </c>
      <c r="F150" s="36">
        <v>0.52</v>
      </c>
      <c r="G150" s="36">
        <v>0.52</v>
      </c>
      <c r="H150" s="36">
        <v>9.25</v>
      </c>
      <c r="I150" s="36">
        <v>9.25</v>
      </c>
      <c r="J150" s="36">
        <v>47.4</v>
      </c>
      <c r="K150" s="36">
        <v>47.4</v>
      </c>
      <c r="L150" s="36">
        <v>0</v>
      </c>
      <c r="M150" s="36">
        <f t="shared" ref="M150" si="87">L150</f>
        <v>0</v>
      </c>
      <c r="N150" s="36">
        <v>0.02</v>
      </c>
      <c r="O150" s="36">
        <f t="shared" ref="O150" si="88">N150</f>
        <v>0.02</v>
      </c>
      <c r="P150" s="36">
        <v>0</v>
      </c>
      <c r="Q150" s="36">
        <f t="shared" ref="Q150" si="89">P150</f>
        <v>0</v>
      </c>
      <c r="R150" s="36">
        <v>0</v>
      </c>
      <c r="S150" s="36">
        <f t="shared" ref="S150" si="90">R150</f>
        <v>0</v>
      </c>
      <c r="T150" s="36">
        <v>5.94</v>
      </c>
      <c r="U150" s="36">
        <f t="shared" ref="U150" si="91">T150</f>
        <v>5.94</v>
      </c>
      <c r="V150" s="36">
        <v>5.94</v>
      </c>
      <c r="W150" s="36">
        <f t="shared" ref="W150" si="92">V150</f>
        <v>5.94</v>
      </c>
      <c r="X150" s="36">
        <v>10.44</v>
      </c>
      <c r="Y150" s="36">
        <f t="shared" ref="Y150" si="93">X150</f>
        <v>10.44</v>
      </c>
      <c r="Z150" s="36">
        <v>0.8</v>
      </c>
      <c r="AA150" s="36">
        <f t="shared" ref="AA150" si="94">Z150</f>
        <v>0.8</v>
      </c>
      <c r="AB150" s="35" t="s">
        <v>34</v>
      </c>
    </row>
    <row r="151" spans="1:28" s="24" customFormat="1" ht="40.5" x14ac:dyDescent="0.6">
      <c r="A151" s="34" t="s">
        <v>52</v>
      </c>
      <c r="B151" s="35" t="s">
        <v>73</v>
      </c>
      <c r="C151" s="35" t="s">
        <v>73</v>
      </c>
      <c r="D151" s="36">
        <v>0.2</v>
      </c>
      <c r="E151" s="36">
        <v>0.2</v>
      </c>
      <c r="F151" s="36">
        <v>0</v>
      </c>
      <c r="G151" s="36">
        <v>0</v>
      </c>
      <c r="H151" s="36">
        <v>15</v>
      </c>
      <c r="I151" s="36">
        <v>15</v>
      </c>
      <c r="J151" s="36">
        <v>58</v>
      </c>
      <c r="K151" s="36">
        <v>58</v>
      </c>
      <c r="L151" s="36">
        <v>0.02</v>
      </c>
      <c r="M151" s="36">
        <v>0.02</v>
      </c>
      <c r="N151" s="36">
        <v>0</v>
      </c>
      <c r="O151" s="36">
        <v>0</v>
      </c>
      <c r="P151" s="36">
        <v>0</v>
      </c>
      <c r="Q151" s="36">
        <v>0</v>
      </c>
      <c r="R151" s="36">
        <v>0</v>
      </c>
      <c r="S151" s="36">
        <v>0</v>
      </c>
      <c r="T151" s="36">
        <v>1.29</v>
      </c>
      <c r="U151" s="36">
        <v>1.29</v>
      </c>
      <c r="V151" s="36">
        <v>1.6</v>
      </c>
      <c r="W151" s="36">
        <v>1.6</v>
      </c>
      <c r="X151" s="36">
        <v>0.88</v>
      </c>
      <c r="Y151" s="36">
        <v>0.88</v>
      </c>
      <c r="Z151" s="36">
        <v>0.21</v>
      </c>
      <c r="AA151" s="36">
        <v>0.21</v>
      </c>
      <c r="AB151" s="35">
        <v>685</v>
      </c>
    </row>
    <row r="152" spans="1:28" ht="40.5" x14ac:dyDescent="0.25">
      <c r="A152" s="38" t="s">
        <v>35</v>
      </c>
      <c r="B152" s="35"/>
      <c r="C152" s="39"/>
      <c r="D152" s="37">
        <f>D149+D150+D151</f>
        <v>5.2700000000000005</v>
      </c>
      <c r="E152" s="37">
        <f t="shared" ref="E152:AA152" si="95">E149+E150+E151</f>
        <v>5.2700000000000005</v>
      </c>
      <c r="F152" s="37">
        <f t="shared" si="95"/>
        <v>6.8800000000000008</v>
      </c>
      <c r="G152" s="37">
        <f t="shared" si="95"/>
        <v>6.8800000000000008</v>
      </c>
      <c r="H152" s="37">
        <f t="shared" si="95"/>
        <v>47.81</v>
      </c>
      <c r="I152" s="37">
        <f t="shared" si="95"/>
        <v>47.81</v>
      </c>
      <c r="J152" s="37">
        <f t="shared" si="95"/>
        <v>277.45000000000005</v>
      </c>
      <c r="K152" s="37">
        <f t="shared" si="95"/>
        <v>277.45000000000005</v>
      </c>
      <c r="L152" s="37">
        <f t="shared" si="95"/>
        <v>0.02</v>
      </c>
      <c r="M152" s="37">
        <f t="shared" si="95"/>
        <v>0.02</v>
      </c>
      <c r="N152" s="37">
        <f t="shared" si="95"/>
        <v>0.13</v>
      </c>
      <c r="O152" s="37">
        <f t="shared" si="95"/>
        <v>0.13</v>
      </c>
      <c r="P152" s="37">
        <f t="shared" si="95"/>
        <v>0.03</v>
      </c>
      <c r="Q152" s="37">
        <f t="shared" si="95"/>
        <v>0.03</v>
      </c>
      <c r="R152" s="37">
        <f t="shared" si="95"/>
        <v>20</v>
      </c>
      <c r="S152" s="37">
        <f t="shared" si="95"/>
        <v>20</v>
      </c>
      <c r="T152" s="37">
        <f t="shared" si="95"/>
        <v>26.13</v>
      </c>
      <c r="U152" s="37">
        <f t="shared" si="95"/>
        <v>26.13</v>
      </c>
      <c r="V152" s="37">
        <f t="shared" si="95"/>
        <v>116.24</v>
      </c>
      <c r="W152" s="37">
        <f t="shared" si="95"/>
        <v>116.24</v>
      </c>
      <c r="X152" s="37">
        <f t="shared" si="95"/>
        <v>53.42</v>
      </c>
      <c r="Y152" s="37">
        <f t="shared" si="95"/>
        <v>53.42</v>
      </c>
      <c r="Z152" s="37">
        <f t="shared" si="95"/>
        <v>2.17</v>
      </c>
      <c r="AA152" s="37">
        <f t="shared" si="95"/>
        <v>2.17</v>
      </c>
      <c r="AB152" s="40"/>
    </row>
    <row r="153" spans="1:28" ht="40.5" x14ac:dyDescent="0.25">
      <c r="A153" s="41"/>
      <c r="B153" s="42"/>
      <c r="C153" s="43"/>
      <c r="D153" s="44"/>
      <c r="E153" s="44"/>
      <c r="F153" s="44"/>
      <c r="G153" s="44"/>
      <c r="H153" s="44"/>
      <c r="I153" s="44"/>
      <c r="J153" s="44"/>
      <c r="K153" s="44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6"/>
    </row>
    <row r="154" spans="1:28" ht="40.5" x14ac:dyDescent="0.25">
      <c r="A154" s="41"/>
      <c r="B154" s="42"/>
      <c r="C154" s="43"/>
      <c r="D154" s="44"/>
      <c r="E154" s="44"/>
      <c r="F154" s="44"/>
      <c r="G154" s="44"/>
      <c r="H154" s="44"/>
      <c r="I154" s="44"/>
      <c r="J154" s="44"/>
      <c r="K154" s="44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6"/>
    </row>
    <row r="155" spans="1:28" ht="40.5" x14ac:dyDescent="0.55000000000000004">
      <c r="A155" s="30" t="s">
        <v>44</v>
      </c>
      <c r="B155" s="26"/>
      <c r="C155" s="27"/>
      <c r="D155" s="31"/>
      <c r="E155" s="31"/>
      <c r="F155" s="31"/>
      <c r="G155" s="31"/>
      <c r="H155" s="31"/>
      <c r="I155" s="31"/>
      <c r="J155" s="31"/>
      <c r="K155" s="31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64"/>
    </row>
    <row r="156" spans="1:28" ht="39.75" x14ac:dyDescent="0.25">
      <c r="A156" s="87" t="s">
        <v>12</v>
      </c>
      <c r="B156" s="87" t="s">
        <v>13</v>
      </c>
      <c r="C156" s="87"/>
      <c r="D156" s="100" t="s">
        <v>14</v>
      </c>
      <c r="E156" s="100"/>
      <c r="F156" s="100" t="s">
        <v>15</v>
      </c>
      <c r="G156" s="100"/>
      <c r="H156" s="100" t="s">
        <v>16</v>
      </c>
      <c r="I156" s="100"/>
      <c r="J156" s="100" t="s">
        <v>17</v>
      </c>
      <c r="K156" s="100"/>
      <c r="L156" s="88" t="s">
        <v>18</v>
      </c>
      <c r="M156" s="88"/>
      <c r="N156" s="88"/>
      <c r="O156" s="88"/>
      <c r="P156" s="88"/>
      <c r="Q156" s="88"/>
      <c r="R156" s="88"/>
      <c r="S156" s="88"/>
      <c r="T156" s="88" t="s">
        <v>19</v>
      </c>
      <c r="U156" s="88"/>
      <c r="V156" s="88"/>
      <c r="W156" s="88"/>
      <c r="X156" s="88"/>
      <c r="Y156" s="88"/>
      <c r="Z156" s="88"/>
      <c r="AA156" s="88"/>
      <c r="AB156" s="86" t="s">
        <v>20</v>
      </c>
    </row>
    <row r="157" spans="1:28" ht="39.75" x14ac:dyDescent="0.25">
      <c r="A157" s="87"/>
      <c r="B157" s="87" t="s">
        <v>21</v>
      </c>
      <c r="C157" s="98" t="s">
        <v>22</v>
      </c>
      <c r="D157" s="98" t="s">
        <v>21</v>
      </c>
      <c r="E157" s="98" t="s">
        <v>22</v>
      </c>
      <c r="F157" s="98" t="s">
        <v>21</v>
      </c>
      <c r="G157" s="98" t="s">
        <v>22</v>
      </c>
      <c r="H157" s="98" t="s">
        <v>21</v>
      </c>
      <c r="I157" s="98" t="s">
        <v>22</v>
      </c>
      <c r="J157" s="98" t="s">
        <v>21</v>
      </c>
      <c r="K157" s="98" t="s">
        <v>22</v>
      </c>
      <c r="L157" s="88" t="s">
        <v>23</v>
      </c>
      <c r="M157" s="88"/>
      <c r="N157" s="88" t="s">
        <v>24</v>
      </c>
      <c r="O157" s="88"/>
      <c r="P157" s="87" t="s">
        <v>25</v>
      </c>
      <c r="Q157" s="87"/>
      <c r="R157" s="87" t="s">
        <v>26</v>
      </c>
      <c r="S157" s="87"/>
      <c r="T157" s="87" t="s">
        <v>27</v>
      </c>
      <c r="U157" s="87"/>
      <c r="V157" s="87" t="s">
        <v>28</v>
      </c>
      <c r="W157" s="87"/>
      <c r="X157" s="87" t="s">
        <v>29</v>
      </c>
      <c r="Y157" s="87"/>
      <c r="Z157" s="87" t="s">
        <v>30</v>
      </c>
      <c r="AA157" s="87"/>
      <c r="AB157" s="86"/>
    </row>
    <row r="158" spans="1:28" s="2" customFormat="1" ht="96.75" customHeight="1" x14ac:dyDescent="0.45">
      <c r="A158" s="87"/>
      <c r="B158" s="87"/>
      <c r="C158" s="98"/>
      <c r="D158" s="98"/>
      <c r="E158" s="98"/>
      <c r="F158" s="98"/>
      <c r="G158" s="98"/>
      <c r="H158" s="98"/>
      <c r="I158" s="98"/>
      <c r="J158" s="98"/>
      <c r="K158" s="98"/>
      <c r="L158" s="33" t="s">
        <v>21</v>
      </c>
      <c r="M158" s="33" t="s">
        <v>22</v>
      </c>
      <c r="N158" s="33" t="s">
        <v>21</v>
      </c>
      <c r="O158" s="33" t="s">
        <v>22</v>
      </c>
      <c r="P158" s="33" t="s">
        <v>21</v>
      </c>
      <c r="Q158" s="33" t="s">
        <v>22</v>
      </c>
      <c r="R158" s="33" t="s">
        <v>21</v>
      </c>
      <c r="S158" s="33" t="s">
        <v>22</v>
      </c>
      <c r="T158" s="33" t="s">
        <v>21</v>
      </c>
      <c r="U158" s="33" t="s">
        <v>22</v>
      </c>
      <c r="V158" s="33" t="s">
        <v>21</v>
      </c>
      <c r="W158" s="33" t="s">
        <v>22</v>
      </c>
      <c r="X158" s="33" t="s">
        <v>21</v>
      </c>
      <c r="Y158" s="33" t="s">
        <v>22</v>
      </c>
      <c r="Z158" s="33" t="s">
        <v>21</v>
      </c>
      <c r="AA158" s="33" t="s">
        <v>22</v>
      </c>
      <c r="AB158" s="86"/>
    </row>
    <row r="159" spans="1:28" s="24" customFormat="1" ht="59.25" customHeight="1" x14ac:dyDescent="0.6">
      <c r="A159" s="66" t="s">
        <v>96</v>
      </c>
      <c r="B159" s="67">
        <v>25</v>
      </c>
      <c r="C159" s="67">
        <v>25</v>
      </c>
      <c r="D159" s="37">
        <v>0.2</v>
      </c>
      <c r="E159" s="37">
        <v>0.2</v>
      </c>
      <c r="F159" s="37">
        <v>0.03</v>
      </c>
      <c r="G159" s="37">
        <v>0.03</v>
      </c>
      <c r="H159" s="37">
        <v>0.7</v>
      </c>
      <c r="I159" s="37">
        <v>0.7</v>
      </c>
      <c r="J159" s="37">
        <v>3.75</v>
      </c>
      <c r="K159" s="37">
        <v>3.75</v>
      </c>
      <c r="L159" s="59">
        <v>0.01</v>
      </c>
      <c r="M159" s="36">
        <v>0.01</v>
      </c>
      <c r="N159" s="36">
        <v>8.1</v>
      </c>
      <c r="O159" s="36">
        <v>8.1</v>
      </c>
      <c r="P159" s="36">
        <v>0.02</v>
      </c>
      <c r="Q159" s="36">
        <v>0.02</v>
      </c>
      <c r="R159" s="36">
        <v>0.12</v>
      </c>
      <c r="S159" s="36">
        <v>0.12</v>
      </c>
      <c r="T159" s="36">
        <v>3</v>
      </c>
      <c r="U159" s="36">
        <v>3</v>
      </c>
      <c r="V159" s="36">
        <v>0.13</v>
      </c>
      <c r="W159" s="36">
        <v>0.13</v>
      </c>
      <c r="X159" s="36">
        <v>6.6</v>
      </c>
      <c r="Y159" s="36">
        <v>6.6</v>
      </c>
      <c r="Z159" s="36">
        <v>0.36</v>
      </c>
      <c r="AA159" s="36">
        <v>0.36</v>
      </c>
      <c r="AB159" s="35" t="s">
        <v>53</v>
      </c>
    </row>
    <row r="160" spans="1:28" s="24" customFormat="1" ht="81" x14ac:dyDescent="0.6">
      <c r="A160" s="34" t="s">
        <v>72</v>
      </c>
      <c r="B160" s="68" t="s">
        <v>37</v>
      </c>
      <c r="C160" s="35" t="s">
        <v>38</v>
      </c>
      <c r="D160" s="36">
        <v>2.3199999999999998</v>
      </c>
      <c r="E160" s="36">
        <v>2.9</v>
      </c>
      <c r="F160" s="36">
        <v>2</v>
      </c>
      <c r="G160" s="36">
        <v>5.3</v>
      </c>
      <c r="H160" s="36">
        <v>16.8</v>
      </c>
      <c r="I160" s="36">
        <v>21</v>
      </c>
      <c r="J160" s="36">
        <v>96</v>
      </c>
      <c r="K160" s="36">
        <v>121</v>
      </c>
      <c r="L160" s="36">
        <v>14.72</v>
      </c>
      <c r="M160" s="36">
        <f>L160/200*250</f>
        <v>18.399999999999999</v>
      </c>
      <c r="N160" s="36">
        <v>0.05</v>
      </c>
      <c r="O160" s="36">
        <f>N160/200*250</f>
        <v>6.25E-2</v>
      </c>
      <c r="P160" s="36">
        <v>0.04</v>
      </c>
      <c r="Q160" s="36">
        <f>P160/200*250</f>
        <v>0.05</v>
      </c>
      <c r="R160" s="36">
        <v>0</v>
      </c>
      <c r="S160" s="36">
        <f>R160/200*250</f>
        <v>0</v>
      </c>
      <c r="T160" s="36">
        <v>34.659999999999997</v>
      </c>
      <c r="U160" s="36">
        <f>T160/200*250</f>
        <v>43.324999999999996</v>
      </c>
      <c r="V160" s="36">
        <v>38.1</v>
      </c>
      <c r="W160" s="36">
        <f>V160/200*250</f>
        <v>47.625</v>
      </c>
      <c r="X160" s="36">
        <v>17.8</v>
      </c>
      <c r="Y160" s="36">
        <f>X160/200*250</f>
        <v>22.250000000000004</v>
      </c>
      <c r="Z160" s="36">
        <v>0.64</v>
      </c>
      <c r="AA160" s="36">
        <f>Z160/200*250</f>
        <v>0.8</v>
      </c>
      <c r="AB160" s="35">
        <v>124</v>
      </c>
    </row>
    <row r="161" spans="1:28" s="24" customFormat="1" ht="76.5" customHeight="1" x14ac:dyDescent="0.6">
      <c r="A161" s="69" t="s">
        <v>71</v>
      </c>
      <c r="B161" s="49" t="s">
        <v>68</v>
      </c>
      <c r="C161" s="49" t="s">
        <v>68</v>
      </c>
      <c r="D161" s="52">
        <v>9.5399999999999991</v>
      </c>
      <c r="E161" s="52">
        <v>9.5399999999999991</v>
      </c>
      <c r="F161" s="52">
        <v>4.59</v>
      </c>
      <c r="G161" s="52">
        <v>4.59</v>
      </c>
      <c r="H161" s="52">
        <v>5.04</v>
      </c>
      <c r="I161" s="52">
        <v>5.04</v>
      </c>
      <c r="J161" s="52">
        <v>100.8</v>
      </c>
      <c r="K161" s="52">
        <v>100.8</v>
      </c>
      <c r="L161" s="36">
        <v>1.88</v>
      </c>
      <c r="M161" s="36">
        <v>1.88</v>
      </c>
      <c r="N161" s="36">
        <v>0.06</v>
      </c>
      <c r="O161" s="36">
        <v>0.06</v>
      </c>
      <c r="P161" s="36">
        <v>0.05</v>
      </c>
      <c r="Q161" s="36">
        <v>0.05</v>
      </c>
      <c r="R161" s="36">
        <v>4.54</v>
      </c>
      <c r="S161" s="36">
        <v>4.54</v>
      </c>
      <c r="T161" s="36">
        <v>25.2</v>
      </c>
      <c r="U161" s="36">
        <v>25.2</v>
      </c>
      <c r="V161" s="36">
        <v>133.05000000000001</v>
      </c>
      <c r="W161" s="36">
        <v>13.05</v>
      </c>
      <c r="X161" s="36">
        <v>25.95</v>
      </c>
      <c r="Y161" s="36">
        <v>25.95</v>
      </c>
      <c r="Z161" s="36">
        <v>0.51</v>
      </c>
      <c r="AA161" s="36">
        <v>0.51</v>
      </c>
      <c r="AB161" s="36">
        <v>374</v>
      </c>
    </row>
    <row r="162" spans="1:28" s="24" customFormat="1" ht="44.25" customHeight="1" x14ac:dyDescent="0.6">
      <c r="A162" s="34" t="s">
        <v>55</v>
      </c>
      <c r="B162" s="35">
        <v>150</v>
      </c>
      <c r="C162" s="35">
        <v>180</v>
      </c>
      <c r="D162" s="36">
        <v>3.15</v>
      </c>
      <c r="E162" s="36">
        <v>3.15</v>
      </c>
      <c r="F162" s="36">
        <v>8.25</v>
      </c>
      <c r="G162" s="36">
        <v>8.25</v>
      </c>
      <c r="H162" s="36">
        <v>21.75</v>
      </c>
      <c r="I162" s="36">
        <v>21.75</v>
      </c>
      <c r="J162" s="36">
        <v>189</v>
      </c>
      <c r="K162" s="36">
        <v>226.8</v>
      </c>
      <c r="L162" s="36">
        <v>18.149999999999999</v>
      </c>
      <c r="M162" s="36">
        <f t="shared" ref="M162" si="96">L162</f>
        <v>18.149999999999999</v>
      </c>
      <c r="N162" s="36">
        <v>0.14000000000000001</v>
      </c>
      <c r="O162" s="36">
        <f t="shared" ref="O162" si="97">N162</f>
        <v>0.14000000000000001</v>
      </c>
      <c r="P162" s="36">
        <v>0.11</v>
      </c>
      <c r="Q162" s="36">
        <f t="shared" ref="Q162" si="98">P162</f>
        <v>0.11</v>
      </c>
      <c r="R162" s="36">
        <v>25.5</v>
      </c>
      <c r="S162" s="36">
        <f t="shared" ref="S162" si="99">R162</f>
        <v>25.5</v>
      </c>
      <c r="T162" s="36">
        <v>36.979999999999997</v>
      </c>
      <c r="U162" s="36">
        <f t="shared" ref="U162" si="100">T162</f>
        <v>36.979999999999997</v>
      </c>
      <c r="V162" s="36">
        <v>86.6</v>
      </c>
      <c r="W162" s="36">
        <f t="shared" ref="W162" si="101">V162</f>
        <v>86.6</v>
      </c>
      <c r="X162" s="36">
        <v>27.75</v>
      </c>
      <c r="Y162" s="36">
        <f t="shared" ref="Y162" si="102">X162</f>
        <v>27.75</v>
      </c>
      <c r="Z162" s="36">
        <v>1.01</v>
      </c>
      <c r="AA162" s="36">
        <f t="shared" ref="AA162" si="103">Z162</f>
        <v>1.01</v>
      </c>
      <c r="AB162" s="35">
        <v>520</v>
      </c>
    </row>
    <row r="163" spans="1:28" s="24" customFormat="1" ht="44.25" customHeight="1" x14ac:dyDescent="0.6">
      <c r="A163" s="34" t="s">
        <v>41</v>
      </c>
      <c r="B163" s="35">
        <v>32.5</v>
      </c>
      <c r="C163" s="35">
        <v>32.5</v>
      </c>
      <c r="D163" s="36">
        <v>2.5024999999999999</v>
      </c>
      <c r="E163" s="36">
        <v>2.5024999999999999</v>
      </c>
      <c r="F163" s="36">
        <v>0.45500000000000002</v>
      </c>
      <c r="G163" s="36">
        <v>0.45500000000000002</v>
      </c>
      <c r="H163" s="36">
        <v>12.2525</v>
      </c>
      <c r="I163" s="36">
        <v>12.2525</v>
      </c>
      <c r="J163" s="36">
        <v>13.22</v>
      </c>
      <c r="K163" s="36">
        <v>13.22</v>
      </c>
      <c r="L163" s="59">
        <v>0</v>
      </c>
      <c r="M163" s="36">
        <v>0</v>
      </c>
      <c r="N163" s="36">
        <v>0.03</v>
      </c>
      <c r="O163" s="36">
        <v>0.03</v>
      </c>
      <c r="P163" s="36">
        <v>0</v>
      </c>
      <c r="Q163" s="36">
        <v>0</v>
      </c>
      <c r="R163" s="36">
        <v>0</v>
      </c>
      <c r="S163" s="36">
        <v>0</v>
      </c>
      <c r="T163" s="36">
        <v>11.62</v>
      </c>
      <c r="U163" s="36">
        <v>11.62</v>
      </c>
      <c r="V163" s="36">
        <v>22.86</v>
      </c>
      <c r="W163" s="36">
        <v>22.86</v>
      </c>
      <c r="X163" s="36">
        <v>20.420000000000002</v>
      </c>
      <c r="Y163" s="36">
        <v>20.420000000000002</v>
      </c>
      <c r="Z163" s="36">
        <v>1.58</v>
      </c>
      <c r="AA163" s="36">
        <v>1.58</v>
      </c>
      <c r="AB163" s="35" t="s">
        <v>34</v>
      </c>
    </row>
    <row r="164" spans="1:28" s="24" customFormat="1" ht="44.25" customHeight="1" x14ac:dyDescent="0.6">
      <c r="A164" s="69" t="s">
        <v>52</v>
      </c>
      <c r="B164" s="49" t="s">
        <v>73</v>
      </c>
      <c r="C164" s="49" t="s">
        <v>73</v>
      </c>
      <c r="D164" s="52">
        <v>0.2</v>
      </c>
      <c r="E164" s="52">
        <v>0.2</v>
      </c>
      <c r="F164" s="52">
        <v>0</v>
      </c>
      <c r="G164" s="52">
        <v>0</v>
      </c>
      <c r="H164" s="52">
        <v>15</v>
      </c>
      <c r="I164" s="52">
        <v>15</v>
      </c>
      <c r="J164" s="52">
        <v>58</v>
      </c>
      <c r="K164" s="52">
        <v>58</v>
      </c>
      <c r="L164" s="36">
        <v>0.02</v>
      </c>
      <c r="M164" s="36">
        <v>0.02</v>
      </c>
      <c r="N164" s="36">
        <v>0</v>
      </c>
      <c r="O164" s="36">
        <v>0</v>
      </c>
      <c r="P164" s="36">
        <v>0</v>
      </c>
      <c r="Q164" s="36">
        <v>0</v>
      </c>
      <c r="R164" s="36">
        <v>0</v>
      </c>
      <c r="S164" s="36">
        <v>0</v>
      </c>
      <c r="T164" s="36">
        <v>1.29</v>
      </c>
      <c r="U164" s="36">
        <v>1.29</v>
      </c>
      <c r="V164" s="36">
        <v>1.6</v>
      </c>
      <c r="W164" s="36">
        <v>1.6</v>
      </c>
      <c r="X164" s="36">
        <v>0.88</v>
      </c>
      <c r="Y164" s="36">
        <v>0.88</v>
      </c>
      <c r="Z164" s="36">
        <v>0.21</v>
      </c>
      <c r="AA164" s="36">
        <v>0.21</v>
      </c>
      <c r="AB164" s="35">
        <v>685</v>
      </c>
    </row>
    <row r="165" spans="1:28" s="16" customFormat="1" ht="44.25" customHeight="1" x14ac:dyDescent="0.55000000000000004">
      <c r="A165" s="20" t="s">
        <v>35</v>
      </c>
      <c r="B165" s="3"/>
      <c r="C165" s="7"/>
      <c r="D165" s="4">
        <f>D159+D160+D161+D162+D163+D164</f>
        <v>17.912499999999998</v>
      </c>
      <c r="E165" s="4">
        <f t="shared" ref="E165" si="104">E159+E160+E161+E162+E163+E164</f>
        <v>18.4925</v>
      </c>
      <c r="F165" s="4">
        <f>F159+F160+F161+F162+F163+F164</f>
        <v>15.324999999999999</v>
      </c>
      <c r="G165" s="4">
        <f t="shared" ref="G165:Y165" si="105">G159+G160+G161+G162+G163+G164</f>
        <v>18.625</v>
      </c>
      <c r="H165" s="4">
        <f t="shared" si="105"/>
        <v>71.54249999999999</v>
      </c>
      <c r="I165" s="4">
        <f t="shared" si="105"/>
        <v>75.742499999999993</v>
      </c>
      <c r="J165" s="4">
        <f t="shared" si="105"/>
        <v>460.77000000000004</v>
      </c>
      <c r="K165" s="4">
        <f t="shared" si="105"/>
        <v>523.57000000000005</v>
      </c>
      <c r="L165" s="4">
        <f t="shared" si="105"/>
        <v>34.78</v>
      </c>
      <c r="M165" s="4">
        <f t="shared" si="105"/>
        <v>38.46</v>
      </c>
      <c r="N165" s="4">
        <f t="shared" si="105"/>
        <v>8.3800000000000008</v>
      </c>
      <c r="O165" s="4">
        <f t="shared" si="105"/>
        <v>8.3925000000000001</v>
      </c>
      <c r="P165" s="4">
        <f t="shared" si="105"/>
        <v>0.22</v>
      </c>
      <c r="Q165" s="4">
        <f t="shared" si="105"/>
        <v>0.23</v>
      </c>
      <c r="R165" s="4">
        <f t="shared" si="105"/>
        <v>30.16</v>
      </c>
      <c r="S165" s="4">
        <f t="shared" si="105"/>
        <v>30.16</v>
      </c>
      <c r="T165" s="4">
        <f t="shared" si="105"/>
        <v>112.75000000000001</v>
      </c>
      <c r="U165" s="4">
        <f t="shared" si="105"/>
        <v>121.41500000000001</v>
      </c>
      <c r="V165" s="4">
        <f t="shared" si="105"/>
        <v>282.34000000000003</v>
      </c>
      <c r="W165" s="4">
        <f t="shared" si="105"/>
        <v>171.86499999999998</v>
      </c>
      <c r="X165" s="4">
        <f t="shared" si="105"/>
        <v>99.399999999999991</v>
      </c>
      <c r="Y165" s="4">
        <f t="shared" si="105"/>
        <v>103.85</v>
      </c>
      <c r="Z165" s="4">
        <f t="shared" ref="Z165:AA165" si="106">Z152+Z159+Z160+Z161+Z162+Z163+Z164</f>
        <v>6.4799999999999995</v>
      </c>
      <c r="AA165" s="4">
        <f t="shared" si="106"/>
        <v>6.64</v>
      </c>
      <c r="AB165" s="8"/>
    </row>
    <row r="166" spans="1:28" ht="40.5" x14ac:dyDescent="0.25">
      <c r="A166" s="41"/>
      <c r="B166" s="42"/>
      <c r="C166" s="43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6"/>
    </row>
    <row r="167" spans="1:28" ht="40.5" x14ac:dyDescent="0.55000000000000004">
      <c r="A167" s="30" t="s">
        <v>78</v>
      </c>
      <c r="B167" s="42"/>
      <c r="C167" s="42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53"/>
    </row>
    <row r="168" spans="1:28" ht="39.75" x14ac:dyDescent="0.25">
      <c r="A168" s="87" t="s">
        <v>12</v>
      </c>
      <c r="B168" s="87" t="s">
        <v>13</v>
      </c>
      <c r="C168" s="87"/>
      <c r="D168" s="89" t="s">
        <v>14</v>
      </c>
      <c r="E168" s="89"/>
      <c r="F168" s="89" t="s">
        <v>15</v>
      </c>
      <c r="G168" s="89"/>
      <c r="H168" s="89" t="s">
        <v>16</v>
      </c>
      <c r="I168" s="89"/>
      <c r="J168" s="89" t="s">
        <v>17</v>
      </c>
      <c r="K168" s="89"/>
      <c r="L168" s="88" t="s">
        <v>18</v>
      </c>
      <c r="M168" s="88"/>
      <c r="N168" s="88"/>
      <c r="O168" s="88"/>
      <c r="P168" s="88"/>
      <c r="Q168" s="88"/>
      <c r="R168" s="88"/>
      <c r="S168" s="88"/>
      <c r="T168" s="88" t="s">
        <v>19</v>
      </c>
      <c r="U168" s="88"/>
      <c r="V168" s="88"/>
      <c r="W168" s="88"/>
      <c r="X168" s="88"/>
      <c r="Y168" s="88"/>
      <c r="Z168" s="88"/>
      <c r="AA168" s="88"/>
      <c r="AB168" s="86" t="s">
        <v>20</v>
      </c>
    </row>
    <row r="169" spans="1:28" ht="39.75" x14ac:dyDescent="0.25">
      <c r="A169" s="87"/>
      <c r="B169" s="87" t="s">
        <v>21</v>
      </c>
      <c r="C169" s="87" t="s">
        <v>22</v>
      </c>
      <c r="D169" s="87" t="s">
        <v>21</v>
      </c>
      <c r="E169" s="87" t="s">
        <v>22</v>
      </c>
      <c r="F169" s="87" t="s">
        <v>21</v>
      </c>
      <c r="G169" s="87" t="s">
        <v>22</v>
      </c>
      <c r="H169" s="87" t="s">
        <v>21</v>
      </c>
      <c r="I169" s="87" t="s">
        <v>22</v>
      </c>
      <c r="J169" s="87" t="s">
        <v>21</v>
      </c>
      <c r="K169" s="87" t="s">
        <v>22</v>
      </c>
      <c r="L169" s="88" t="s">
        <v>23</v>
      </c>
      <c r="M169" s="88"/>
      <c r="N169" s="88" t="s">
        <v>24</v>
      </c>
      <c r="O169" s="88"/>
      <c r="P169" s="87" t="s">
        <v>25</v>
      </c>
      <c r="Q169" s="87"/>
      <c r="R169" s="87" t="s">
        <v>26</v>
      </c>
      <c r="S169" s="87"/>
      <c r="T169" s="87" t="s">
        <v>27</v>
      </c>
      <c r="U169" s="87"/>
      <c r="V169" s="87" t="s">
        <v>28</v>
      </c>
      <c r="W169" s="87"/>
      <c r="X169" s="87" t="s">
        <v>29</v>
      </c>
      <c r="Y169" s="87"/>
      <c r="Z169" s="87" t="s">
        <v>30</v>
      </c>
      <c r="AA169" s="87"/>
      <c r="AB169" s="86"/>
    </row>
    <row r="170" spans="1:28" ht="91.5" customHeight="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33" t="s">
        <v>21</v>
      </c>
      <c r="M170" s="33" t="s">
        <v>22</v>
      </c>
      <c r="N170" s="33" t="s">
        <v>21</v>
      </c>
      <c r="O170" s="33" t="s">
        <v>22</v>
      </c>
      <c r="P170" s="33" t="s">
        <v>21</v>
      </c>
      <c r="Q170" s="33" t="s">
        <v>22</v>
      </c>
      <c r="R170" s="33" t="s">
        <v>21</v>
      </c>
      <c r="S170" s="33" t="s">
        <v>22</v>
      </c>
      <c r="T170" s="33" t="s">
        <v>21</v>
      </c>
      <c r="U170" s="33" t="s">
        <v>22</v>
      </c>
      <c r="V170" s="33" t="s">
        <v>21</v>
      </c>
      <c r="W170" s="33" t="s">
        <v>22</v>
      </c>
      <c r="X170" s="33" t="s">
        <v>21</v>
      </c>
      <c r="Y170" s="33" t="s">
        <v>22</v>
      </c>
      <c r="Z170" s="33" t="s">
        <v>21</v>
      </c>
      <c r="AA170" s="33" t="s">
        <v>22</v>
      </c>
      <c r="AB170" s="86"/>
    </row>
    <row r="171" spans="1:28" s="24" customFormat="1" ht="81" x14ac:dyDescent="0.6">
      <c r="A171" s="54" t="s">
        <v>79</v>
      </c>
      <c r="B171" s="35">
        <v>30</v>
      </c>
      <c r="C171" s="35">
        <v>30</v>
      </c>
      <c r="D171" s="36">
        <v>9.5</v>
      </c>
      <c r="E171" s="36">
        <v>9.5</v>
      </c>
      <c r="F171" s="36">
        <v>7.75</v>
      </c>
      <c r="G171" s="36">
        <v>7.75</v>
      </c>
      <c r="H171" s="36">
        <v>30.45</v>
      </c>
      <c r="I171" s="36">
        <v>30.45</v>
      </c>
      <c r="J171" s="37">
        <v>264</v>
      </c>
      <c r="K171" s="37">
        <v>264</v>
      </c>
      <c r="L171" s="37">
        <v>0.03</v>
      </c>
      <c r="M171" s="37">
        <v>0.03</v>
      </c>
      <c r="N171" s="37">
        <v>0.98</v>
      </c>
      <c r="O171" s="37">
        <v>0.98</v>
      </c>
      <c r="P171" s="37">
        <v>0.03</v>
      </c>
      <c r="Q171" s="37">
        <v>0.03</v>
      </c>
      <c r="R171" s="37">
        <v>0</v>
      </c>
      <c r="S171" s="37">
        <v>0</v>
      </c>
      <c r="T171" s="37">
        <v>90.8</v>
      </c>
      <c r="U171" s="37">
        <v>90.8</v>
      </c>
      <c r="V171" s="37">
        <v>0.37</v>
      </c>
      <c r="W171" s="37">
        <v>0.37</v>
      </c>
      <c r="X171" s="37">
        <v>0</v>
      </c>
      <c r="Y171" s="37">
        <v>0</v>
      </c>
      <c r="Z171" s="37">
        <v>0</v>
      </c>
      <c r="AA171" s="37">
        <v>0</v>
      </c>
      <c r="AB171" s="35">
        <v>43</v>
      </c>
    </row>
    <row r="172" spans="1:28" s="24" customFormat="1" ht="40.5" x14ac:dyDescent="0.6">
      <c r="A172" s="34" t="s">
        <v>83</v>
      </c>
      <c r="B172" s="35">
        <v>200</v>
      </c>
      <c r="C172" s="70">
        <v>200</v>
      </c>
      <c r="D172" s="36">
        <v>0.2</v>
      </c>
      <c r="E172" s="36">
        <v>0.2</v>
      </c>
      <c r="F172" s="36">
        <v>0</v>
      </c>
      <c r="G172" s="36">
        <v>0</v>
      </c>
      <c r="H172" s="36">
        <v>35.799999999999997</v>
      </c>
      <c r="I172" s="36">
        <v>35.799999999999997</v>
      </c>
      <c r="J172" s="36">
        <v>142</v>
      </c>
      <c r="K172" s="36">
        <v>142</v>
      </c>
      <c r="L172" s="36">
        <v>0.02</v>
      </c>
      <c r="M172" s="36">
        <v>0.02</v>
      </c>
      <c r="N172" s="36">
        <v>0</v>
      </c>
      <c r="O172" s="36">
        <v>0</v>
      </c>
      <c r="P172" s="36">
        <v>0</v>
      </c>
      <c r="Q172" s="36">
        <v>0</v>
      </c>
      <c r="R172" s="36">
        <v>0</v>
      </c>
      <c r="S172" s="36">
        <v>0</v>
      </c>
      <c r="T172" s="36">
        <v>1.29</v>
      </c>
      <c r="U172" s="36">
        <v>1.29</v>
      </c>
      <c r="V172" s="36">
        <v>1.6</v>
      </c>
      <c r="W172" s="36">
        <v>1.6</v>
      </c>
      <c r="X172" s="36">
        <v>0.88</v>
      </c>
      <c r="Y172" s="36">
        <v>0.88</v>
      </c>
      <c r="Z172" s="36">
        <v>0.21</v>
      </c>
      <c r="AA172" s="36">
        <v>0.21</v>
      </c>
      <c r="AB172" s="35">
        <v>685</v>
      </c>
    </row>
    <row r="173" spans="1:28" ht="40.5" x14ac:dyDescent="0.25">
      <c r="A173" s="38" t="s">
        <v>35</v>
      </c>
      <c r="B173" s="35">
        <v>245</v>
      </c>
      <c r="C173" s="35">
        <v>245</v>
      </c>
      <c r="D173" s="36">
        <f>D171+D172</f>
        <v>9.6999999999999993</v>
      </c>
      <c r="E173" s="36">
        <f t="shared" ref="E173:AA173" si="107">E171+E172</f>
        <v>9.6999999999999993</v>
      </c>
      <c r="F173" s="36">
        <f t="shared" si="107"/>
        <v>7.75</v>
      </c>
      <c r="G173" s="36">
        <f t="shared" si="107"/>
        <v>7.75</v>
      </c>
      <c r="H173" s="36">
        <f t="shared" si="107"/>
        <v>66.25</v>
      </c>
      <c r="I173" s="36">
        <f t="shared" si="107"/>
        <v>66.25</v>
      </c>
      <c r="J173" s="36">
        <f t="shared" si="107"/>
        <v>406</v>
      </c>
      <c r="K173" s="36">
        <f t="shared" si="107"/>
        <v>406</v>
      </c>
      <c r="L173" s="36">
        <f t="shared" si="107"/>
        <v>0.05</v>
      </c>
      <c r="M173" s="36">
        <f t="shared" si="107"/>
        <v>0.05</v>
      </c>
      <c r="N173" s="36">
        <f t="shared" si="107"/>
        <v>0.98</v>
      </c>
      <c r="O173" s="36">
        <f t="shared" si="107"/>
        <v>0.98</v>
      </c>
      <c r="P173" s="36">
        <f t="shared" si="107"/>
        <v>0.03</v>
      </c>
      <c r="Q173" s="36">
        <f t="shared" si="107"/>
        <v>0.03</v>
      </c>
      <c r="R173" s="36">
        <f t="shared" si="107"/>
        <v>0</v>
      </c>
      <c r="S173" s="36">
        <f t="shared" si="107"/>
        <v>0</v>
      </c>
      <c r="T173" s="36">
        <f t="shared" si="107"/>
        <v>92.09</v>
      </c>
      <c r="U173" s="36">
        <f t="shared" si="107"/>
        <v>92.09</v>
      </c>
      <c r="V173" s="36">
        <f t="shared" si="107"/>
        <v>1.9700000000000002</v>
      </c>
      <c r="W173" s="36">
        <f t="shared" si="107"/>
        <v>1.9700000000000002</v>
      </c>
      <c r="X173" s="36">
        <f t="shared" si="107"/>
        <v>0.88</v>
      </c>
      <c r="Y173" s="36">
        <f t="shared" si="107"/>
        <v>0.88</v>
      </c>
      <c r="Z173" s="36">
        <f t="shared" si="107"/>
        <v>0.21</v>
      </c>
      <c r="AA173" s="36">
        <f t="shared" si="107"/>
        <v>0.21</v>
      </c>
      <c r="AB173" s="35">
        <v>433</v>
      </c>
    </row>
    <row r="174" spans="1:28" ht="40.5" x14ac:dyDescent="0.55000000000000004">
      <c r="A174" s="38" t="s">
        <v>42</v>
      </c>
      <c r="B174" s="35"/>
      <c r="C174" s="35"/>
      <c r="D174" s="36">
        <f>D152+D165+D173</f>
        <v>32.882499999999993</v>
      </c>
      <c r="E174" s="36">
        <f t="shared" ref="E174:AA174" si="108">E152+E165+E173</f>
        <v>33.462499999999999</v>
      </c>
      <c r="F174" s="36">
        <f t="shared" si="108"/>
        <v>29.954999999999998</v>
      </c>
      <c r="G174" s="36">
        <f t="shared" si="108"/>
        <v>33.255000000000003</v>
      </c>
      <c r="H174" s="36">
        <f t="shared" si="108"/>
        <v>185.60249999999999</v>
      </c>
      <c r="I174" s="36">
        <f t="shared" si="108"/>
        <v>189.80250000000001</v>
      </c>
      <c r="J174" s="36">
        <f t="shared" si="108"/>
        <v>1144.22</v>
      </c>
      <c r="K174" s="36">
        <f t="shared" si="108"/>
        <v>1207.02</v>
      </c>
      <c r="L174" s="36">
        <f t="shared" si="108"/>
        <v>34.85</v>
      </c>
      <c r="M174" s="36">
        <f t="shared" si="108"/>
        <v>38.53</v>
      </c>
      <c r="N174" s="36">
        <f t="shared" si="108"/>
        <v>9.490000000000002</v>
      </c>
      <c r="O174" s="36">
        <f t="shared" si="108"/>
        <v>9.5025000000000013</v>
      </c>
      <c r="P174" s="36">
        <f t="shared" si="108"/>
        <v>0.28000000000000003</v>
      </c>
      <c r="Q174" s="36">
        <f t="shared" si="108"/>
        <v>0.29000000000000004</v>
      </c>
      <c r="R174" s="36">
        <f t="shared" si="108"/>
        <v>50.16</v>
      </c>
      <c r="S174" s="36">
        <f t="shared" si="108"/>
        <v>50.16</v>
      </c>
      <c r="T174" s="36">
        <f t="shared" si="108"/>
        <v>230.97000000000003</v>
      </c>
      <c r="U174" s="36">
        <f t="shared" si="108"/>
        <v>239.63500000000002</v>
      </c>
      <c r="V174" s="36">
        <f t="shared" si="108"/>
        <v>400.55000000000007</v>
      </c>
      <c r="W174" s="36">
        <f t="shared" si="108"/>
        <v>290.07499999999999</v>
      </c>
      <c r="X174" s="36">
        <f t="shared" si="108"/>
        <v>153.69999999999999</v>
      </c>
      <c r="Y174" s="36">
        <f t="shared" si="108"/>
        <v>158.14999999999998</v>
      </c>
      <c r="Z174" s="36">
        <f t="shared" si="108"/>
        <v>8.86</v>
      </c>
      <c r="AA174" s="36">
        <f t="shared" si="108"/>
        <v>9.02</v>
      </c>
      <c r="AB174" s="55"/>
    </row>
    <row r="175" spans="1:28" ht="40.5" x14ac:dyDescent="0.25">
      <c r="A175" s="41"/>
      <c r="B175" s="42"/>
      <c r="C175" s="43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6"/>
    </row>
    <row r="176" spans="1:28" ht="40.5" x14ac:dyDescent="0.55000000000000004">
      <c r="A176" s="71" t="s">
        <v>57</v>
      </c>
      <c r="B176" s="72"/>
      <c r="C176" s="57"/>
      <c r="D176" s="73"/>
      <c r="E176" s="73"/>
      <c r="F176" s="73"/>
      <c r="G176" s="73"/>
      <c r="H176" s="73"/>
      <c r="I176" s="73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74"/>
    </row>
    <row r="177" spans="1:28" ht="40.5" x14ac:dyDescent="0.55000000000000004">
      <c r="A177" s="30" t="s">
        <v>58</v>
      </c>
      <c r="B177" s="26"/>
      <c r="C177" s="27"/>
      <c r="D177" s="28"/>
      <c r="E177" s="28"/>
      <c r="F177" s="28"/>
      <c r="G177" s="28"/>
      <c r="H177" s="28"/>
      <c r="I177" s="28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2"/>
    </row>
    <row r="178" spans="1:28" ht="40.5" x14ac:dyDescent="0.55000000000000004">
      <c r="A178" s="30" t="s">
        <v>59</v>
      </c>
      <c r="B178" s="75"/>
      <c r="C178" s="76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32"/>
    </row>
    <row r="179" spans="1:28" ht="39.75" x14ac:dyDescent="0.25">
      <c r="A179" s="87" t="s">
        <v>12</v>
      </c>
      <c r="B179" s="87" t="s">
        <v>13</v>
      </c>
      <c r="C179" s="87"/>
      <c r="D179" s="89" t="s">
        <v>14</v>
      </c>
      <c r="E179" s="89"/>
      <c r="F179" s="89" t="s">
        <v>15</v>
      </c>
      <c r="G179" s="89"/>
      <c r="H179" s="101" t="s">
        <v>16</v>
      </c>
      <c r="I179" s="102"/>
      <c r="J179" s="89" t="s">
        <v>17</v>
      </c>
      <c r="K179" s="89"/>
      <c r="L179" s="88" t="s">
        <v>18</v>
      </c>
      <c r="M179" s="88"/>
      <c r="N179" s="88"/>
      <c r="O179" s="88"/>
      <c r="P179" s="88"/>
      <c r="Q179" s="88"/>
      <c r="R179" s="88"/>
      <c r="S179" s="88"/>
      <c r="T179" s="88" t="s">
        <v>19</v>
      </c>
      <c r="U179" s="88"/>
      <c r="V179" s="88"/>
      <c r="W179" s="88"/>
      <c r="X179" s="88"/>
      <c r="Y179" s="88"/>
      <c r="Z179" s="88"/>
      <c r="AA179" s="88"/>
      <c r="AB179" s="86" t="s">
        <v>20</v>
      </c>
    </row>
    <row r="180" spans="1:28" ht="39.75" x14ac:dyDescent="0.25">
      <c r="A180" s="87"/>
      <c r="B180" s="87" t="s">
        <v>21</v>
      </c>
      <c r="C180" s="98" t="s">
        <v>22</v>
      </c>
      <c r="D180" s="87" t="s">
        <v>21</v>
      </c>
      <c r="E180" s="87" t="s">
        <v>22</v>
      </c>
      <c r="F180" s="87" t="s">
        <v>21</v>
      </c>
      <c r="G180" s="87" t="s">
        <v>22</v>
      </c>
      <c r="H180" s="87" t="s">
        <v>21</v>
      </c>
      <c r="I180" s="87" t="s">
        <v>22</v>
      </c>
      <c r="J180" s="87" t="s">
        <v>21</v>
      </c>
      <c r="K180" s="87" t="s">
        <v>22</v>
      </c>
      <c r="L180" s="88" t="s">
        <v>23</v>
      </c>
      <c r="M180" s="88"/>
      <c r="N180" s="88" t="s">
        <v>24</v>
      </c>
      <c r="O180" s="88"/>
      <c r="P180" s="87" t="s">
        <v>25</v>
      </c>
      <c r="Q180" s="87"/>
      <c r="R180" s="87" t="s">
        <v>26</v>
      </c>
      <c r="S180" s="87"/>
      <c r="T180" s="87" t="s">
        <v>27</v>
      </c>
      <c r="U180" s="87"/>
      <c r="V180" s="87" t="s">
        <v>28</v>
      </c>
      <c r="W180" s="87"/>
      <c r="X180" s="87" t="s">
        <v>29</v>
      </c>
      <c r="Y180" s="87"/>
      <c r="Z180" s="87" t="s">
        <v>30</v>
      </c>
      <c r="AA180" s="87"/>
      <c r="AB180" s="86"/>
    </row>
    <row r="181" spans="1:28" s="1" customFormat="1" ht="148.5" customHeight="1" x14ac:dyDescent="0.5">
      <c r="A181" s="87"/>
      <c r="B181" s="87"/>
      <c r="C181" s="98"/>
      <c r="D181" s="87"/>
      <c r="E181" s="87"/>
      <c r="F181" s="87"/>
      <c r="G181" s="87"/>
      <c r="H181" s="87"/>
      <c r="I181" s="87"/>
      <c r="J181" s="87"/>
      <c r="K181" s="87"/>
      <c r="L181" s="33" t="s">
        <v>21</v>
      </c>
      <c r="M181" s="33" t="s">
        <v>22</v>
      </c>
      <c r="N181" s="33" t="s">
        <v>21</v>
      </c>
      <c r="O181" s="33" t="s">
        <v>22</v>
      </c>
      <c r="P181" s="33" t="s">
        <v>21</v>
      </c>
      <c r="Q181" s="33" t="s">
        <v>22</v>
      </c>
      <c r="R181" s="33" t="s">
        <v>21</v>
      </c>
      <c r="S181" s="33" t="s">
        <v>22</v>
      </c>
      <c r="T181" s="33" t="s">
        <v>21</v>
      </c>
      <c r="U181" s="33" t="s">
        <v>22</v>
      </c>
      <c r="V181" s="33" t="s">
        <v>21</v>
      </c>
      <c r="W181" s="33" t="s">
        <v>22</v>
      </c>
      <c r="X181" s="33" t="s">
        <v>21</v>
      </c>
      <c r="Y181" s="33" t="s">
        <v>22</v>
      </c>
      <c r="Z181" s="33" t="s">
        <v>21</v>
      </c>
      <c r="AA181" s="33" t="s">
        <v>22</v>
      </c>
      <c r="AB181" s="86"/>
    </row>
    <row r="182" spans="1:28" s="24" customFormat="1" ht="81" x14ac:dyDescent="0.6">
      <c r="A182" s="34" t="s">
        <v>51</v>
      </c>
      <c r="B182" s="35" t="s">
        <v>32</v>
      </c>
      <c r="C182" s="35" t="s">
        <v>32</v>
      </c>
      <c r="D182" s="36">
        <v>4.49</v>
      </c>
      <c r="E182" s="36">
        <v>4.49</v>
      </c>
      <c r="F182" s="36">
        <v>7.13</v>
      </c>
      <c r="G182" s="36">
        <v>7.13</v>
      </c>
      <c r="H182" s="36">
        <v>26.64</v>
      </c>
      <c r="I182" s="36">
        <v>26.64</v>
      </c>
      <c r="J182" s="36">
        <v>186</v>
      </c>
      <c r="K182" s="36">
        <v>186</v>
      </c>
      <c r="L182" s="36">
        <v>0</v>
      </c>
      <c r="M182" s="36">
        <v>0</v>
      </c>
      <c r="N182" s="36">
        <v>0.16</v>
      </c>
      <c r="O182" s="36">
        <v>0.16</v>
      </c>
      <c r="P182" s="36">
        <v>0.11</v>
      </c>
      <c r="Q182" s="36">
        <v>0.11</v>
      </c>
      <c r="R182" s="36">
        <v>20</v>
      </c>
      <c r="S182" s="36">
        <v>20</v>
      </c>
      <c r="T182" s="36">
        <v>11.8</v>
      </c>
      <c r="U182" s="36">
        <v>11.8</v>
      </c>
      <c r="V182" s="36">
        <v>87.2</v>
      </c>
      <c r="W182" s="36">
        <v>87.2</v>
      </c>
      <c r="X182" s="36">
        <v>30.5</v>
      </c>
      <c r="Y182" s="36">
        <v>30.5</v>
      </c>
      <c r="Z182" s="36">
        <v>1.01</v>
      </c>
      <c r="AA182" s="36">
        <v>1.01</v>
      </c>
      <c r="AB182" s="35">
        <v>302</v>
      </c>
    </row>
    <row r="183" spans="1:28" s="24" customFormat="1" ht="81" x14ac:dyDescent="0.6">
      <c r="A183" s="34" t="s">
        <v>33</v>
      </c>
      <c r="B183" s="35">
        <v>18</v>
      </c>
      <c r="C183" s="35">
        <v>18</v>
      </c>
      <c r="D183" s="36">
        <v>1.35</v>
      </c>
      <c r="E183" s="36">
        <v>1.35</v>
      </c>
      <c r="F183" s="36">
        <v>0.52</v>
      </c>
      <c r="G183" s="36">
        <v>0.52</v>
      </c>
      <c r="H183" s="36">
        <v>9.25</v>
      </c>
      <c r="I183" s="36">
        <v>9.25</v>
      </c>
      <c r="J183" s="36">
        <v>47.4</v>
      </c>
      <c r="K183" s="36">
        <v>47.4</v>
      </c>
      <c r="L183" s="36">
        <v>0</v>
      </c>
      <c r="M183" s="36">
        <f t="shared" ref="M183" si="109">L183</f>
        <v>0</v>
      </c>
      <c r="N183" s="36">
        <v>0.02</v>
      </c>
      <c r="O183" s="36">
        <f t="shared" ref="O183" si="110">N183</f>
        <v>0.02</v>
      </c>
      <c r="P183" s="36">
        <v>0</v>
      </c>
      <c r="Q183" s="36">
        <f t="shared" ref="Q183" si="111">P183</f>
        <v>0</v>
      </c>
      <c r="R183" s="36">
        <v>0</v>
      </c>
      <c r="S183" s="36">
        <f t="shared" ref="S183" si="112">R183</f>
        <v>0</v>
      </c>
      <c r="T183" s="36">
        <v>5.94</v>
      </c>
      <c r="U183" s="36">
        <f t="shared" ref="U183" si="113">T183</f>
        <v>5.94</v>
      </c>
      <c r="V183" s="36">
        <v>5.94</v>
      </c>
      <c r="W183" s="36">
        <f t="shared" ref="W183" si="114">V183</f>
        <v>5.94</v>
      </c>
      <c r="X183" s="36">
        <v>10.44</v>
      </c>
      <c r="Y183" s="36">
        <f t="shared" ref="Y183" si="115">X183</f>
        <v>10.44</v>
      </c>
      <c r="Z183" s="36">
        <v>0.8</v>
      </c>
      <c r="AA183" s="36">
        <f t="shared" ref="AA183" si="116">Z183</f>
        <v>0.8</v>
      </c>
      <c r="AB183" s="35" t="s">
        <v>34</v>
      </c>
    </row>
    <row r="184" spans="1:28" s="24" customFormat="1" ht="40.5" x14ac:dyDescent="0.6">
      <c r="A184" s="34" t="s">
        <v>52</v>
      </c>
      <c r="B184" s="35" t="s">
        <v>73</v>
      </c>
      <c r="C184" s="35" t="s">
        <v>73</v>
      </c>
      <c r="D184" s="36">
        <v>0.2</v>
      </c>
      <c r="E184" s="36">
        <v>0.2</v>
      </c>
      <c r="F184" s="36">
        <v>0</v>
      </c>
      <c r="G184" s="36">
        <v>0</v>
      </c>
      <c r="H184" s="36">
        <v>15</v>
      </c>
      <c r="I184" s="36">
        <v>15</v>
      </c>
      <c r="J184" s="36">
        <v>58</v>
      </c>
      <c r="K184" s="36">
        <v>58</v>
      </c>
      <c r="L184" s="36">
        <v>0.02</v>
      </c>
      <c r="M184" s="36">
        <v>0.02</v>
      </c>
      <c r="N184" s="36">
        <v>0</v>
      </c>
      <c r="O184" s="36">
        <v>0</v>
      </c>
      <c r="P184" s="36">
        <v>0</v>
      </c>
      <c r="Q184" s="36">
        <v>0</v>
      </c>
      <c r="R184" s="36">
        <v>0</v>
      </c>
      <c r="S184" s="36">
        <v>0</v>
      </c>
      <c r="T184" s="36">
        <v>1.29</v>
      </c>
      <c r="U184" s="36">
        <v>1.29</v>
      </c>
      <c r="V184" s="36">
        <v>1.6</v>
      </c>
      <c r="W184" s="36">
        <v>1.6</v>
      </c>
      <c r="X184" s="36">
        <v>0.88</v>
      </c>
      <c r="Y184" s="36">
        <v>0.88</v>
      </c>
      <c r="Z184" s="36">
        <v>0.21</v>
      </c>
      <c r="AA184" s="36">
        <v>0.21</v>
      </c>
      <c r="AB184" s="35">
        <v>685</v>
      </c>
    </row>
    <row r="185" spans="1:28" ht="40.5" x14ac:dyDescent="0.25">
      <c r="A185" s="38" t="s">
        <v>35</v>
      </c>
      <c r="B185" s="35"/>
      <c r="C185" s="39"/>
      <c r="D185" s="36">
        <f>SUM(D182:D184)</f>
        <v>6.04</v>
      </c>
      <c r="E185" s="36">
        <f t="shared" ref="E185:AA185" si="117">SUM(E182:E184)</f>
        <v>6.04</v>
      </c>
      <c r="F185" s="36">
        <f t="shared" si="117"/>
        <v>7.65</v>
      </c>
      <c r="G185" s="36">
        <f t="shared" si="117"/>
        <v>7.65</v>
      </c>
      <c r="H185" s="36">
        <f t="shared" si="117"/>
        <v>50.89</v>
      </c>
      <c r="I185" s="36">
        <f t="shared" si="117"/>
        <v>50.89</v>
      </c>
      <c r="J185" s="36">
        <f t="shared" si="117"/>
        <v>291.39999999999998</v>
      </c>
      <c r="K185" s="36">
        <f t="shared" si="117"/>
        <v>291.39999999999998</v>
      </c>
      <c r="L185" s="36">
        <f t="shared" si="117"/>
        <v>0.02</v>
      </c>
      <c r="M185" s="36">
        <f t="shared" si="117"/>
        <v>0.02</v>
      </c>
      <c r="N185" s="36">
        <f t="shared" si="117"/>
        <v>0.18</v>
      </c>
      <c r="O185" s="36">
        <f t="shared" si="117"/>
        <v>0.18</v>
      </c>
      <c r="P185" s="36">
        <f t="shared" si="117"/>
        <v>0.11</v>
      </c>
      <c r="Q185" s="36">
        <f t="shared" si="117"/>
        <v>0.11</v>
      </c>
      <c r="R185" s="36">
        <f t="shared" si="117"/>
        <v>20</v>
      </c>
      <c r="S185" s="36">
        <f t="shared" si="117"/>
        <v>20</v>
      </c>
      <c r="T185" s="36">
        <f t="shared" si="117"/>
        <v>19.03</v>
      </c>
      <c r="U185" s="36">
        <f t="shared" si="117"/>
        <v>19.03</v>
      </c>
      <c r="V185" s="36">
        <f t="shared" si="117"/>
        <v>94.74</v>
      </c>
      <c r="W185" s="36">
        <f t="shared" si="117"/>
        <v>94.74</v>
      </c>
      <c r="X185" s="36">
        <f t="shared" si="117"/>
        <v>41.82</v>
      </c>
      <c r="Y185" s="36">
        <f t="shared" si="117"/>
        <v>41.82</v>
      </c>
      <c r="Z185" s="36">
        <f t="shared" si="117"/>
        <v>2.02</v>
      </c>
      <c r="AA185" s="36">
        <f t="shared" si="117"/>
        <v>2.02</v>
      </c>
      <c r="AB185" s="40"/>
    </row>
    <row r="186" spans="1:28" ht="40.5" x14ac:dyDescent="0.25">
      <c r="A186" s="41"/>
      <c r="B186" s="42"/>
      <c r="C186" s="43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6"/>
    </row>
    <row r="187" spans="1:28" ht="40.5" x14ac:dyDescent="0.5">
      <c r="A187" s="30" t="s">
        <v>48</v>
      </c>
      <c r="B187" s="26"/>
      <c r="C187" s="27"/>
      <c r="D187" s="28"/>
      <c r="E187" s="28"/>
      <c r="F187" s="28"/>
      <c r="G187" s="28"/>
      <c r="H187" s="28"/>
      <c r="I187" s="28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29"/>
    </row>
    <row r="188" spans="1:28" ht="39.75" x14ac:dyDescent="0.25">
      <c r="A188" s="87" t="s">
        <v>12</v>
      </c>
      <c r="B188" s="87" t="s">
        <v>13</v>
      </c>
      <c r="C188" s="87"/>
      <c r="D188" s="89" t="s">
        <v>14</v>
      </c>
      <c r="E188" s="89"/>
      <c r="F188" s="89" t="s">
        <v>15</v>
      </c>
      <c r="G188" s="89"/>
      <c r="H188" s="101" t="s">
        <v>16</v>
      </c>
      <c r="I188" s="102"/>
      <c r="J188" s="89" t="s">
        <v>17</v>
      </c>
      <c r="K188" s="89"/>
      <c r="L188" s="88" t="s">
        <v>18</v>
      </c>
      <c r="M188" s="88"/>
      <c r="N188" s="88"/>
      <c r="O188" s="88"/>
      <c r="P188" s="88"/>
      <c r="Q188" s="88"/>
      <c r="R188" s="88"/>
      <c r="S188" s="88"/>
      <c r="T188" s="88" t="s">
        <v>19</v>
      </c>
      <c r="U188" s="88"/>
      <c r="V188" s="88"/>
      <c r="W188" s="88"/>
      <c r="X188" s="88"/>
      <c r="Y188" s="88"/>
      <c r="Z188" s="88"/>
      <c r="AA188" s="88"/>
      <c r="AB188" s="86" t="s">
        <v>20</v>
      </c>
    </row>
    <row r="189" spans="1:28" ht="39.75" x14ac:dyDescent="0.25">
      <c r="A189" s="87"/>
      <c r="B189" s="87" t="s">
        <v>21</v>
      </c>
      <c r="C189" s="98" t="s">
        <v>22</v>
      </c>
      <c r="D189" s="87" t="s">
        <v>21</v>
      </c>
      <c r="E189" s="87" t="s">
        <v>22</v>
      </c>
      <c r="F189" s="87" t="s">
        <v>21</v>
      </c>
      <c r="G189" s="87" t="s">
        <v>22</v>
      </c>
      <c r="H189" s="87" t="s">
        <v>21</v>
      </c>
      <c r="I189" s="87" t="s">
        <v>22</v>
      </c>
      <c r="J189" s="87" t="s">
        <v>21</v>
      </c>
      <c r="K189" s="87" t="s">
        <v>22</v>
      </c>
      <c r="L189" s="88" t="s">
        <v>23</v>
      </c>
      <c r="M189" s="88"/>
      <c r="N189" s="88" t="s">
        <v>24</v>
      </c>
      <c r="O189" s="88"/>
      <c r="P189" s="87" t="s">
        <v>25</v>
      </c>
      <c r="Q189" s="87"/>
      <c r="R189" s="87" t="s">
        <v>26</v>
      </c>
      <c r="S189" s="87"/>
      <c r="T189" s="87" t="s">
        <v>27</v>
      </c>
      <c r="U189" s="87"/>
      <c r="V189" s="87" t="s">
        <v>28</v>
      </c>
      <c r="W189" s="87"/>
      <c r="X189" s="87" t="s">
        <v>29</v>
      </c>
      <c r="Y189" s="87"/>
      <c r="Z189" s="87" t="s">
        <v>30</v>
      </c>
      <c r="AA189" s="87"/>
      <c r="AB189" s="86"/>
    </row>
    <row r="190" spans="1:28" s="1" customFormat="1" ht="198.75" x14ac:dyDescent="0.5">
      <c r="A190" s="87"/>
      <c r="B190" s="87"/>
      <c r="C190" s="98"/>
      <c r="D190" s="87"/>
      <c r="E190" s="87"/>
      <c r="F190" s="87"/>
      <c r="G190" s="87"/>
      <c r="H190" s="87"/>
      <c r="I190" s="87"/>
      <c r="J190" s="87"/>
      <c r="K190" s="87"/>
      <c r="L190" s="33" t="s">
        <v>21</v>
      </c>
      <c r="M190" s="33" t="s">
        <v>22</v>
      </c>
      <c r="N190" s="33" t="s">
        <v>21</v>
      </c>
      <c r="O190" s="33" t="s">
        <v>22</v>
      </c>
      <c r="P190" s="33" t="s">
        <v>21</v>
      </c>
      <c r="Q190" s="33" t="s">
        <v>22</v>
      </c>
      <c r="R190" s="33" t="s">
        <v>21</v>
      </c>
      <c r="S190" s="33" t="s">
        <v>22</v>
      </c>
      <c r="T190" s="33" t="s">
        <v>21</v>
      </c>
      <c r="U190" s="33" t="s">
        <v>22</v>
      </c>
      <c r="V190" s="33" t="s">
        <v>21</v>
      </c>
      <c r="W190" s="33" t="s">
        <v>22</v>
      </c>
      <c r="X190" s="33" t="s">
        <v>21</v>
      </c>
      <c r="Y190" s="33" t="s">
        <v>22</v>
      </c>
      <c r="Z190" s="33" t="s">
        <v>21</v>
      </c>
      <c r="AA190" s="33" t="s">
        <v>22</v>
      </c>
      <c r="AB190" s="86"/>
    </row>
    <row r="191" spans="1:28" s="24" customFormat="1" ht="46.5" customHeight="1" x14ac:dyDescent="0.6">
      <c r="A191" s="47" t="s">
        <v>95</v>
      </c>
      <c r="B191" s="35">
        <v>50</v>
      </c>
      <c r="C191" s="39">
        <v>50</v>
      </c>
      <c r="D191" s="36">
        <v>0.7</v>
      </c>
      <c r="E191" s="36">
        <v>0.70000000000000007</v>
      </c>
      <c r="F191" s="36">
        <v>2.0499999999999998</v>
      </c>
      <c r="G191" s="36">
        <v>2.0499999999999998</v>
      </c>
      <c r="H191" s="36">
        <v>1.65</v>
      </c>
      <c r="I191" s="36">
        <v>1.65</v>
      </c>
      <c r="J191" s="36">
        <v>44.77</v>
      </c>
      <c r="K191" s="36">
        <v>44.77</v>
      </c>
      <c r="L191" s="36">
        <v>0</v>
      </c>
      <c r="M191" s="36">
        <v>0</v>
      </c>
      <c r="N191" s="36">
        <v>10</v>
      </c>
      <c r="O191" s="36">
        <v>10</v>
      </c>
      <c r="P191" s="36">
        <v>0</v>
      </c>
      <c r="Q191" s="36">
        <v>0</v>
      </c>
      <c r="R191" s="36">
        <v>0</v>
      </c>
      <c r="S191" s="36">
        <v>0</v>
      </c>
      <c r="T191" s="36">
        <v>18</v>
      </c>
      <c r="U191" s="36">
        <v>18</v>
      </c>
      <c r="V191" s="36">
        <v>12</v>
      </c>
      <c r="W191" s="36">
        <v>12</v>
      </c>
      <c r="X191" s="36">
        <v>0</v>
      </c>
      <c r="Y191" s="36">
        <v>0</v>
      </c>
      <c r="Z191" s="36">
        <v>0.1</v>
      </c>
      <c r="AA191" s="36">
        <v>0.1</v>
      </c>
      <c r="AB191" s="35">
        <v>43</v>
      </c>
    </row>
    <row r="192" spans="1:28" s="24" customFormat="1" ht="40.5" x14ac:dyDescent="0.6">
      <c r="A192" s="34" t="s">
        <v>91</v>
      </c>
      <c r="B192" s="35" t="s">
        <v>37</v>
      </c>
      <c r="C192" s="35" t="s">
        <v>38</v>
      </c>
      <c r="D192" s="36">
        <v>2.8</v>
      </c>
      <c r="E192" s="36">
        <v>3.5</v>
      </c>
      <c r="F192" s="36">
        <v>2.88</v>
      </c>
      <c r="G192" s="36">
        <v>3.6</v>
      </c>
      <c r="H192" s="36">
        <v>15.84</v>
      </c>
      <c r="I192" s="36">
        <v>19.8</v>
      </c>
      <c r="J192" s="36">
        <v>133.6</v>
      </c>
      <c r="K192" s="36">
        <v>167</v>
      </c>
      <c r="L192" s="59">
        <v>26.65</v>
      </c>
      <c r="M192" s="36">
        <f>L192/200*250</f>
        <v>33.312499999999993</v>
      </c>
      <c r="N192" s="36">
        <v>0.18</v>
      </c>
      <c r="O192" s="36">
        <f>N192/200*250</f>
        <v>0.22500000000000001</v>
      </c>
      <c r="P192" s="36">
        <v>0.06</v>
      </c>
      <c r="Q192" s="36">
        <f>P192/200*250</f>
        <v>7.4999999999999997E-2</v>
      </c>
      <c r="R192" s="36">
        <v>0</v>
      </c>
      <c r="S192" s="36">
        <f>R192/200*250</f>
        <v>0</v>
      </c>
      <c r="T192" s="36">
        <v>30.46</v>
      </c>
      <c r="U192" s="36">
        <f>T192/200*250</f>
        <v>38.074999999999996</v>
      </c>
      <c r="V192" s="36">
        <v>69.739999999999995</v>
      </c>
      <c r="W192" s="36">
        <f>V192/200*250</f>
        <v>87.174999999999983</v>
      </c>
      <c r="X192" s="36">
        <v>28.24</v>
      </c>
      <c r="Y192" s="36">
        <f>X192/200*250</f>
        <v>35.299999999999997</v>
      </c>
      <c r="Z192" s="36">
        <v>1.62</v>
      </c>
      <c r="AA192" s="36">
        <f>Z192/200*250</f>
        <v>2.0250000000000004</v>
      </c>
      <c r="AB192" s="35">
        <v>139</v>
      </c>
    </row>
    <row r="193" spans="1:28" s="24" customFormat="1" ht="53.25" customHeight="1" x14ac:dyDescent="0.6">
      <c r="A193" s="34" t="s">
        <v>93</v>
      </c>
      <c r="B193" s="35" t="s">
        <v>45</v>
      </c>
      <c r="C193" s="35" t="s">
        <v>45</v>
      </c>
      <c r="D193" s="36">
        <v>20.56</v>
      </c>
      <c r="E193" s="36">
        <v>20.56</v>
      </c>
      <c r="F193" s="36">
        <v>11.6</v>
      </c>
      <c r="G193" s="36">
        <v>11.6</v>
      </c>
      <c r="H193" s="36">
        <v>3.6</v>
      </c>
      <c r="I193" s="36">
        <v>3.6</v>
      </c>
      <c r="J193" s="36">
        <v>203.2</v>
      </c>
      <c r="K193" s="36">
        <v>203.2</v>
      </c>
      <c r="L193" s="36">
        <v>8.8888888888888889E-3</v>
      </c>
      <c r="M193" s="36">
        <v>8.8888888888888889E-3</v>
      </c>
      <c r="N193" s="36">
        <v>2.6666666666666665E-2</v>
      </c>
      <c r="O193" s="36">
        <v>2.6666666666666665E-2</v>
      </c>
      <c r="P193" s="36">
        <v>7.1111111111111111E-2</v>
      </c>
      <c r="Q193" s="36">
        <v>7.1111111111111111E-2</v>
      </c>
      <c r="R193" s="36">
        <v>24</v>
      </c>
      <c r="S193" s="36">
        <v>24</v>
      </c>
      <c r="T193" s="36">
        <v>30.666666666666668</v>
      </c>
      <c r="U193" s="36">
        <v>30.666666666666668</v>
      </c>
      <c r="V193" s="36">
        <v>74.782222222222217</v>
      </c>
      <c r="W193" s="36">
        <v>74.782222222222217</v>
      </c>
      <c r="X193" s="36">
        <v>11.404444444444444</v>
      </c>
      <c r="Y193" s="36">
        <v>11.404444444444444</v>
      </c>
      <c r="Z193" s="36">
        <v>0.90666666666666673</v>
      </c>
      <c r="AA193" s="36">
        <v>0.90666666666666673</v>
      </c>
      <c r="AB193" s="35">
        <v>493</v>
      </c>
    </row>
    <row r="194" spans="1:28" s="24" customFormat="1" ht="56.25" customHeight="1" x14ac:dyDescent="0.6">
      <c r="A194" s="34" t="s">
        <v>40</v>
      </c>
      <c r="B194" s="35">
        <v>150</v>
      </c>
      <c r="C194" s="35">
        <v>180</v>
      </c>
      <c r="D194" s="36">
        <v>5.0999999999999996</v>
      </c>
      <c r="E194" s="36">
        <v>5.0999999999999996</v>
      </c>
      <c r="F194" s="36">
        <v>9.15</v>
      </c>
      <c r="G194" s="36">
        <v>9.15</v>
      </c>
      <c r="H194" s="36">
        <v>34.200000000000003</v>
      </c>
      <c r="I194" s="36">
        <v>34.200000000000003</v>
      </c>
      <c r="J194" s="36">
        <v>244.5</v>
      </c>
      <c r="K194" s="36">
        <v>293.39999999999998</v>
      </c>
      <c r="L194" s="36">
        <v>18.149999999999999</v>
      </c>
      <c r="M194" s="36">
        <f t="shared" ref="M194" si="118">L194</f>
        <v>18.149999999999999</v>
      </c>
      <c r="N194" s="36">
        <v>0.14000000000000001</v>
      </c>
      <c r="O194" s="36">
        <f t="shared" ref="O194" si="119">N194</f>
        <v>0.14000000000000001</v>
      </c>
      <c r="P194" s="36">
        <v>0.11</v>
      </c>
      <c r="Q194" s="36">
        <f t="shared" ref="Q194" si="120">P194</f>
        <v>0.11</v>
      </c>
      <c r="R194" s="36">
        <v>25.5</v>
      </c>
      <c r="S194" s="36">
        <f t="shared" ref="S194" si="121">R194</f>
        <v>25.5</v>
      </c>
      <c r="T194" s="36">
        <v>36.979999999999997</v>
      </c>
      <c r="U194" s="36">
        <f t="shared" ref="U194" si="122">T194</f>
        <v>36.979999999999997</v>
      </c>
      <c r="V194" s="36">
        <v>86.6</v>
      </c>
      <c r="W194" s="36">
        <f t="shared" ref="W194" si="123">V194</f>
        <v>86.6</v>
      </c>
      <c r="X194" s="36">
        <v>27.75</v>
      </c>
      <c r="Y194" s="36">
        <f t="shared" ref="Y194" si="124">X194</f>
        <v>27.75</v>
      </c>
      <c r="Z194" s="36">
        <v>1.01</v>
      </c>
      <c r="AA194" s="36">
        <f t="shared" ref="AA194" si="125">Z194</f>
        <v>1.01</v>
      </c>
      <c r="AB194" s="35">
        <v>520</v>
      </c>
    </row>
    <row r="195" spans="1:28" s="24" customFormat="1" ht="53.25" customHeight="1" x14ac:dyDescent="0.6">
      <c r="A195" s="34" t="s">
        <v>52</v>
      </c>
      <c r="B195" s="35" t="s">
        <v>73</v>
      </c>
      <c r="C195" s="35" t="s">
        <v>73</v>
      </c>
      <c r="D195" s="36">
        <v>0.2</v>
      </c>
      <c r="E195" s="36">
        <v>0.2</v>
      </c>
      <c r="F195" s="36">
        <v>0</v>
      </c>
      <c r="G195" s="36">
        <v>0</v>
      </c>
      <c r="H195" s="36">
        <v>15</v>
      </c>
      <c r="I195" s="36">
        <v>15</v>
      </c>
      <c r="J195" s="36">
        <v>58</v>
      </c>
      <c r="K195" s="36">
        <v>58</v>
      </c>
      <c r="L195" s="36">
        <v>0.02</v>
      </c>
      <c r="M195" s="36">
        <v>0.02</v>
      </c>
      <c r="N195" s="36">
        <v>0</v>
      </c>
      <c r="O195" s="36">
        <v>0</v>
      </c>
      <c r="P195" s="36">
        <v>0</v>
      </c>
      <c r="Q195" s="36">
        <v>0</v>
      </c>
      <c r="R195" s="36">
        <v>0</v>
      </c>
      <c r="S195" s="36">
        <v>0</v>
      </c>
      <c r="T195" s="36">
        <v>1.29</v>
      </c>
      <c r="U195" s="36">
        <v>1.29</v>
      </c>
      <c r="V195" s="36">
        <v>1.6</v>
      </c>
      <c r="W195" s="36">
        <v>1.6</v>
      </c>
      <c r="X195" s="36">
        <v>0.88</v>
      </c>
      <c r="Y195" s="36">
        <v>0.88</v>
      </c>
      <c r="Z195" s="36">
        <v>0.21</v>
      </c>
      <c r="AA195" s="36">
        <v>0.21</v>
      </c>
      <c r="AB195" s="35">
        <v>685</v>
      </c>
    </row>
    <row r="196" spans="1:28" s="24" customFormat="1" ht="53.25" customHeight="1" x14ac:dyDescent="0.6">
      <c r="A196" s="34" t="s">
        <v>41</v>
      </c>
      <c r="B196" s="35">
        <v>32.5</v>
      </c>
      <c r="C196" s="35">
        <v>32.5</v>
      </c>
      <c r="D196" s="36">
        <v>2.5024999999999999</v>
      </c>
      <c r="E196" s="36">
        <v>2.5024999999999999</v>
      </c>
      <c r="F196" s="36">
        <v>0.45500000000000002</v>
      </c>
      <c r="G196" s="36">
        <v>0.45500000000000002</v>
      </c>
      <c r="H196" s="36">
        <v>12.2525</v>
      </c>
      <c r="I196" s="36">
        <v>12.2525</v>
      </c>
      <c r="J196" s="36">
        <v>13.22</v>
      </c>
      <c r="K196" s="36">
        <v>13.22</v>
      </c>
      <c r="L196" s="59">
        <v>0</v>
      </c>
      <c r="M196" s="36">
        <v>0</v>
      </c>
      <c r="N196" s="36">
        <v>0.03</v>
      </c>
      <c r="O196" s="36">
        <v>0.03</v>
      </c>
      <c r="P196" s="36">
        <v>0</v>
      </c>
      <c r="Q196" s="36">
        <v>0</v>
      </c>
      <c r="R196" s="36">
        <v>0</v>
      </c>
      <c r="S196" s="36">
        <v>0</v>
      </c>
      <c r="T196" s="36">
        <v>11.62</v>
      </c>
      <c r="U196" s="36">
        <v>11.62</v>
      </c>
      <c r="V196" s="36">
        <v>22.86</v>
      </c>
      <c r="W196" s="36">
        <v>22.86</v>
      </c>
      <c r="X196" s="36">
        <v>20.420000000000002</v>
      </c>
      <c r="Y196" s="36">
        <v>20.420000000000002</v>
      </c>
      <c r="Z196" s="36">
        <v>1.58</v>
      </c>
      <c r="AA196" s="36">
        <v>1.58</v>
      </c>
      <c r="AB196" s="35" t="s">
        <v>34</v>
      </c>
    </row>
    <row r="197" spans="1:28" ht="53.25" customHeight="1" x14ac:dyDescent="0.25">
      <c r="A197" s="38" t="s">
        <v>35</v>
      </c>
      <c r="B197" s="49"/>
      <c r="C197" s="50"/>
      <c r="D197" s="52">
        <f t="shared" ref="D197:AA197" si="126">SUM(D191:D196)</f>
        <v>31.862499999999997</v>
      </c>
      <c r="E197" s="52">
        <f t="shared" si="126"/>
        <v>32.5625</v>
      </c>
      <c r="F197" s="52">
        <f t="shared" si="126"/>
        <v>26.134999999999998</v>
      </c>
      <c r="G197" s="52">
        <f t="shared" si="126"/>
        <v>26.854999999999997</v>
      </c>
      <c r="H197" s="52">
        <f t="shared" si="126"/>
        <v>82.542500000000004</v>
      </c>
      <c r="I197" s="52">
        <f t="shared" si="126"/>
        <v>86.502499999999998</v>
      </c>
      <c r="J197" s="52">
        <f t="shared" si="126"/>
        <v>697.29</v>
      </c>
      <c r="K197" s="52">
        <f t="shared" si="126"/>
        <v>779.59</v>
      </c>
      <c r="L197" s="36">
        <f t="shared" si="126"/>
        <v>44.828888888888891</v>
      </c>
      <c r="M197" s="36">
        <f t="shared" si="126"/>
        <v>51.491388888888885</v>
      </c>
      <c r="N197" s="36">
        <f t="shared" si="126"/>
        <v>10.376666666666667</v>
      </c>
      <c r="O197" s="36">
        <f t="shared" si="126"/>
        <v>10.421666666666667</v>
      </c>
      <c r="P197" s="36">
        <f t="shared" si="126"/>
        <v>0.24111111111111111</v>
      </c>
      <c r="Q197" s="36">
        <f t="shared" si="126"/>
        <v>0.25611111111111112</v>
      </c>
      <c r="R197" s="36">
        <f t="shared" si="126"/>
        <v>49.5</v>
      </c>
      <c r="S197" s="36">
        <f t="shared" si="126"/>
        <v>49.5</v>
      </c>
      <c r="T197" s="36">
        <f t="shared" si="126"/>
        <v>129.01666666666665</v>
      </c>
      <c r="U197" s="36">
        <f t="shared" si="126"/>
        <v>136.63166666666666</v>
      </c>
      <c r="V197" s="36">
        <f t="shared" si="126"/>
        <v>267.58222222222219</v>
      </c>
      <c r="W197" s="36">
        <f t="shared" si="126"/>
        <v>285.01722222222224</v>
      </c>
      <c r="X197" s="36">
        <f t="shared" si="126"/>
        <v>88.694444444444443</v>
      </c>
      <c r="Y197" s="36">
        <f t="shared" si="126"/>
        <v>95.754444444444445</v>
      </c>
      <c r="Z197" s="36">
        <f t="shared" si="126"/>
        <v>5.4266666666666667</v>
      </c>
      <c r="AA197" s="36">
        <f t="shared" si="126"/>
        <v>5.831666666666667</v>
      </c>
      <c r="AB197" s="40"/>
    </row>
    <row r="198" spans="1:28" ht="40.5" x14ac:dyDescent="0.25">
      <c r="A198" s="41"/>
      <c r="B198" s="42"/>
      <c r="C198" s="43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6"/>
    </row>
    <row r="199" spans="1:28" ht="40.5" x14ac:dyDescent="0.55000000000000004">
      <c r="A199" s="30" t="s">
        <v>78</v>
      </c>
      <c r="B199" s="42"/>
      <c r="C199" s="42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53"/>
    </row>
    <row r="200" spans="1:28" ht="39.75" x14ac:dyDescent="0.25">
      <c r="A200" s="87" t="s">
        <v>12</v>
      </c>
      <c r="B200" s="87" t="s">
        <v>13</v>
      </c>
      <c r="C200" s="87"/>
      <c r="D200" s="89" t="s">
        <v>14</v>
      </c>
      <c r="E200" s="89"/>
      <c r="F200" s="89" t="s">
        <v>15</v>
      </c>
      <c r="G200" s="89"/>
      <c r="H200" s="89" t="s">
        <v>16</v>
      </c>
      <c r="I200" s="89"/>
      <c r="J200" s="89" t="s">
        <v>17</v>
      </c>
      <c r="K200" s="89"/>
      <c r="L200" s="88" t="s">
        <v>18</v>
      </c>
      <c r="M200" s="88"/>
      <c r="N200" s="88"/>
      <c r="O200" s="88"/>
      <c r="P200" s="88"/>
      <c r="Q200" s="88"/>
      <c r="R200" s="88"/>
      <c r="S200" s="88"/>
      <c r="T200" s="88" t="s">
        <v>19</v>
      </c>
      <c r="U200" s="88"/>
      <c r="V200" s="88"/>
      <c r="W200" s="88"/>
      <c r="X200" s="88"/>
      <c r="Y200" s="88"/>
      <c r="Z200" s="88"/>
      <c r="AA200" s="88"/>
      <c r="AB200" s="86" t="s">
        <v>20</v>
      </c>
    </row>
    <row r="201" spans="1:28" ht="39.75" x14ac:dyDescent="0.25">
      <c r="A201" s="87"/>
      <c r="B201" s="87" t="s">
        <v>21</v>
      </c>
      <c r="C201" s="87" t="s">
        <v>22</v>
      </c>
      <c r="D201" s="87" t="s">
        <v>21</v>
      </c>
      <c r="E201" s="87" t="s">
        <v>22</v>
      </c>
      <c r="F201" s="87" t="s">
        <v>21</v>
      </c>
      <c r="G201" s="87" t="s">
        <v>22</v>
      </c>
      <c r="H201" s="87" t="s">
        <v>21</v>
      </c>
      <c r="I201" s="87" t="s">
        <v>22</v>
      </c>
      <c r="J201" s="87" t="s">
        <v>21</v>
      </c>
      <c r="K201" s="87" t="s">
        <v>22</v>
      </c>
      <c r="L201" s="88" t="s">
        <v>23</v>
      </c>
      <c r="M201" s="88"/>
      <c r="N201" s="88" t="s">
        <v>24</v>
      </c>
      <c r="O201" s="88"/>
      <c r="P201" s="87" t="s">
        <v>25</v>
      </c>
      <c r="Q201" s="87"/>
      <c r="R201" s="87" t="s">
        <v>26</v>
      </c>
      <c r="S201" s="87"/>
      <c r="T201" s="87" t="s">
        <v>27</v>
      </c>
      <c r="U201" s="87"/>
      <c r="V201" s="87" t="s">
        <v>28</v>
      </c>
      <c r="W201" s="87"/>
      <c r="X201" s="87" t="s">
        <v>29</v>
      </c>
      <c r="Y201" s="87"/>
      <c r="Z201" s="87" t="s">
        <v>30</v>
      </c>
      <c r="AA201" s="87"/>
      <c r="AB201" s="86"/>
    </row>
    <row r="202" spans="1:28" ht="127.5" customHeight="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33" t="s">
        <v>21</v>
      </c>
      <c r="M202" s="33" t="s">
        <v>22</v>
      </c>
      <c r="N202" s="33" t="s">
        <v>21</v>
      </c>
      <c r="O202" s="33" t="s">
        <v>22</v>
      </c>
      <c r="P202" s="33" t="s">
        <v>21</v>
      </c>
      <c r="Q202" s="33" t="s">
        <v>22</v>
      </c>
      <c r="R202" s="33" t="s">
        <v>21</v>
      </c>
      <c r="S202" s="33" t="s">
        <v>22</v>
      </c>
      <c r="T202" s="33" t="s">
        <v>21</v>
      </c>
      <c r="U202" s="33" t="s">
        <v>22</v>
      </c>
      <c r="V202" s="33" t="s">
        <v>21</v>
      </c>
      <c r="W202" s="33" t="s">
        <v>22</v>
      </c>
      <c r="X202" s="33" t="s">
        <v>21</v>
      </c>
      <c r="Y202" s="33" t="s">
        <v>22</v>
      </c>
      <c r="Z202" s="33" t="s">
        <v>21</v>
      </c>
      <c r="AA202" s="33" t="s">
        <v>22</v>
      </c>
      <c r="AB202" s="86"/>
    </row>
    <row r="203" spans="1:28" s="24" customFormat="1" ht="81" x14ac:dyDescent="0.6">
      <c r="A203" s="54" t="s">
        <v>79</v>
      </c>
      <c r="B203" s="35">
        <v>30</v>
      </c>
      <c r="C203" s="35">
        <v>30</v>
      </c>
      <c r="D203" s="36">
        <v>9.5</v>
      </c>
      <c r="E203" s="36">
        <v>9.5</v>
      </c>
      <c r="F203" s="36">
        <v>7.75</v>
      </c>
      <c r="G203" s="36">
        <v>7.75</v>
      </c>
      <c r="H203" s="36">
        <v>30.45</v>
      </c>
      <c r="I203" s="36">
        <v>30.45</v>
      </c>
      <c r="J203" s="37">
        <v>264</v>
      </c>
      <c r="K203" s="37">
        <v>264</v>
      </c>
      <c r="L203" s="37">
        <v>0.03</v>
      </c>
      <c r="M203" s="37">
        <v>0.03</v>
      </c>
      <c r="N203" s="37">
        <v>0.98</v>
      </c>
      <c r="O203" s="37">
        <v>0.98</v>
      </c>
      <c r="P203" s="37">
        <v>0.03</v>
      </c>
      <c r="Q203" s="37">
        <v>0.03</v>
      </c>
      <c r="R203" s="37">
        <v>0</v>
      </c>
      <c r="S203" s="37">
        <v>0</v>
      </c>
      <c r="T203" s="37">
        <v>90.8</v>
      </c>
      <c r="U203" s="37">
        <v>90.8</v>
      </c>
      <c r="V203" s="37">
        <v>0.37</v>
      </c>
      <c r="W203" s="37">
        <v>0.37</v>
      </c>
      <c r="X203" s="37">
        <v>0</v>
      </c>
      <c r="Y203" s="37">
        <v>0</v>
      </c>
      <c r="Z203" s="37">
        <v>0</v>
      </c>
      <c r="AA203" s="37">
        <v>0</v>
      </c>
      <c r="AB203" s="35">
        <v>43</v>
      </c>
    </row>
    <row r="204" spans="1:28" s="24" customFormat="1" ht="40.5" x14ac:dyDescent="0.6">
      <c r="A204" s="34" t="s">
        <v>52</v>
      </c>
      <c r="B204" s="35" t="s">
        <v>73</v>
      </c>
      <c r="C204" s="35" t="s">
        <v>73</v>
      </c>
      <c r="D204" s="36">
        <v>0.2</v>
      </c>
      <c r="E204" s="36">
        <v>0.2</v>
      </c>
      <c r="F204" s="36">
        <v>0</v>
      </c>
      <c r="G204" s="36">
        <v>0</v>
      </c>
      <c r="H204" s="36">
        <v>15</v>
      </c>
      <c r="I204" s="36">
        <v>15</v>
      </c>
      <c r="J204" s="36">
        <v>58</v>
      </c>
      <c r="K204" s="36">
        <v>58</v>
      </c>
      <c r="L204" s="36">
        <v>0.02</v>
      </c>
      <c r="M204" s="36">
        <v>0.02</v>
      </c>
      <c r="N204" s="36">
        <v>0</v>
      </c>
      <c r="O204" s="36">
        <v>0</v>
      </c>
      <c r="P204" s="36">
        <v>0</v>
      </c>
      <c r="Q204" s="36">
        <v>0</v>
      </c>
      <c r="R204" s="36">
        <v>0</v>
      </c>
      <c r="S204" s="36">
        <v>0</v>
      </c>
      <c r="T204" s="36">
        <v>1.29</v>
      </c>
      <c r="U204" s="36">
        <v>1.29</v>
      </c>
      <c r="V204" s="36">
        <v>1.6</v>
      </c>
      <c r="W204" s="36">
        <v>1.6</v>
      </c>
      <c r="X204" s="36">
        <v>0.88</v>
      </c>
      <c r="Y204" s="36">
        <v>0.88</v>
      </c>
      <c r="Z204" s="36">
        <v>0.21</v>
      </c>
      <c r="AA204" s="36">
        <v>0.21</v>
      </c>
      <c r="AB204" s="35">
        <v>685</v>
      </c>
    </row>
    <row r="205" spans="1:28" ht="40.5" x14ac:dyDescent="0.25">
      <c r="A205" s="38" t="s">
        <v>35</v>
      </c>
      <c r="B205" s="35">
        <v>245</v>
      </c>
      <c r="C205" s="35">
        <v>245</v>
      </c>
      <c r="D205" s="36">
        <f>D203+D204</f>
        <v>9.6999999999999993</v>
      </c>
      <c r="E205" s="36">
        <f t="shared" ref="E205:AA205" si="127">E203+E204</f>
        <v>9.6999999999999993</v>
      </c>
      <c r="F205" s="36">
        <f t="shared" si="127"/>
        <v>7.75</v>
      </c>
      <c r="G205" s="36">
        <f t="shared" si="127"/>
        <v>7.75</v>
      </c>
      <c r="H205" s="36">
        <f t="shared" si="127"/>
        <v>45.45</v>
      </c>
      <c r="I205" s="36">
        <f t="shared" si="127"/>
        <v>45.45</v>
      </c>
      <c r="J205" s="36">
        <f t="shared" si="127"/>
        <v>322</v>
      </c>
      <c r="K205" s="36">
        <f t="shared" si="127"/>
        <v>322</v>
      </c>
      <c r="L205" s="36">
        <f t="shared" si="127"/>
        <v>0.05</v>
      </c>
      <c r="M205" s="36">
        <f t="shared" si="127"/>
        <v>0.05</v>
      </c>
      <c r="N205" s="36">
        <f t="shared" si="127"/>
        <v>0.98</v>
      </c>
      <c r="O205" s="36">
        <f t="shared" si="127"/>
        <v>0.98</v>
      </c>
      <c r="P205" s="36">
        <f t="shared" si="127"/>
        <v>0.03</v>
      </c>
      <c r="Q205" s="36">
        <f t="shared" si="127"/>
        <v>0.03</v>
      </c>
      <c r="R205" s="36">
        <f t="shared" si="127"/>
        <v>0</v>
      </c>
      <c r="S205" s="36">
        <f t="shared" si="127"/>
        <v>0</v>
      </c>
      <c r="T205" s="36">
        <f t="shared" si="127"/>
        <v>92.09</v>
      </c>
      <c r="U205" s="36">
        <f t="shared" si="127"/>
        <v>92.09</v>
      </c>
      <c r="V205" s="36">
        <f t="shared" si="127"/>
        <v>1.9700000000000002</v>
      </c>
      <c r="W205" s="36">
        <f t="shared" si="127"/>
        <v>1.9700000000000002</v>
      </c>
      <c r="X205" s="36">
        <f t="shared" si="127"/>
        <v>0.88</v>
      </c>
      <c r="Y205" s="36">
        <f t="shared" si="127"/>
        <v>0.88</v>
      </c>
      <c r="Z205" s="36">
        <f t="shared" si="127"/>
        <v>0.21</v>
      </c>
      <c r="AA205" s="36">
        <f t="shared" si="127"/>
        <v>0.21</v>
      </c>
      <c r="AB205" s="35">
        <v>433</v>
      </c>
    </row>
    <row r="206" spans="1:28" ht="40.5" x14ac:dyDescent="0.55000000000000004">
      <c r="A206" s="38" t="s">
        <v>42</v>
      </c>
      <c r="B206" s="35"/>
      <c r="C206" s="35"/>
      <c r="D206" s="36">
        <f t="shared" ref="D206:AA206" si="128">D205+D197+D184</f>
        <v>41.762500000000003</v>
      </c>
      <c r="E206" s="36">
        <f t="shared" si="128"/>
        <v>42.462500000000006</v>
      </c>
      <c r="F206" s="36">
        <f t="shared" si="128"/>
        <v>33.884999999999998</v>
      </c>
      <c r="G206" s="36">
        <f t="shared" si="128"/>
        <v>34.604999999999997</v>
      </c>
      <c r="H206" s="36">
        <f t="shared" si="128"/>
        <v>142.99250000000001</v>
      </c>
      <c r="I206" s="36">
        <f t="shared" si="128"/>
        <v>146.95249999999999</v>
      </c>
      <c r="J206" s="36">
        <f t="shared" si="128"/>
        <v>1077.29</v>
      </c>
      <c r="K206" s="36">
        <f t="shared" si="128"/>
        <v>1159.5900000000001</v>
      </c>
      <c r="L206" s="36">
        <f t="shared" si="128"/>
        <v>44.898888888888891</v>
      </c>
      <c r="M206" s="36">
        <f t="shared" si="128"/>
        <v>51.561388888888885</v>
      </c>
      <c r="N206" s="36">
        <f t="shared" si="128"/>
        <v>11.356666666666667</v>
      </c>
      <c r="O206" s="36">
        <f t="shared" si="128"/>
        <v>11.401666666666667</v>
      </c>
      <c r="P206" s="36">
        <f t="shared" si="128"/>
        <v>0.27111111111111108</v>
      </c>
      <c r="Q206" s="36">
        <f t="shared" si="128"/>
        <v>0.28611111111111109</v>
      </c>
      <c r="R206" s="36">
        <f t="shared" si="128"/>
        <v>49.5</v>
      </c>
      <c r="S206" s="36">
        <f t="shared" si="128"/>
        <v>49.5</v>
      </c>
      <c r="T206" s="36">
        <f t="shared" si="128"/>
        <v>222.39666666666665</v>
      </c>
      <c r="U206" s="36">
        <f t="shared" si="128"/>
        <v>230.01166666666666</v>
      </c>
      <c r="V206" s="36">
        <f t="shared" si="128"/>
        <v>271.15222222222224</v>
      </c>
      <c r="W206" s="36">
        <f t="shared" si="128"/>
        <v>288.58722222222229</v>
      </c>
      <c r="X206" s="36">
        <f t="shared" si="128"/>
        <v>90.454444444444434</v>
      </c>
      <c r="Y206" s="36">
        <f t="shared" si="128"/>
        <v>97.514444444444436</v>
      </c>
      <c r="Z206" s="36">
        <f t="shared" si="128"/>
        <v>5.8466666666666667</v>
      </c>
      <c r="AA206" s="36">
        <f t="shared" si="128"/>
        <v>6.2516666666666669</v>
      </c>
      <c r="AB206" s="55"/>
    </row>
    <row r="207" spans="1:28" ht="40.5" x14ac:dyDescent="0.55000000000000004">
      <c r="A207" s="41"/>
      <c r="B207" s="42"/>
      <c r="C207" s="42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65"/>
    </row>
    <row r="208" spans="1:28" ht="40.5" x14ac:dyDescent="0.55000000000000004">
      <c r="A208" s="30" t="s">
        <v>60</v>
      </c>
      <c r="B208" s="26"/>
      <c r="C208" s="27"/>
      <c r="D208" s="28"/>
      <c r="E208" s="28"/>
      <c r="F208" s="28"/>
      <c r="G208" s="28"/>
      <c r="H208" s="28"/>
      <c r="I208" s="28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2"/>
    </row>
    <row r="209" spans="1:28" ht="40.5" x14ac:dyDescent="0.55000000000000004">
      <c r="A209" s="30" t="s">
        <v>61</v>
      </c>
      <c r="B209" s="77"/>
      <c r="C209" s="7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32"/>
    </row>
    <row r="210" spans="1:28" ht="39.75" x14ac:dyDescent="0.25">
      <c r="A210" s="87" t="s">
        <v>12</v>
      </c>
      <c r="B210" s="87" t="s">
        <v>13</v>
      </c>
      <c r="C210" s="87"/>
      <c r="D210" s="89" t="s">
        <v>14</v>
      </c>
      <c r="E210" s="89"/>
      <c r="F210" s="89" t="s">
        <v>15</v>
      </c>
      <c r="G210" s="89"/>
      <c r="H210" s="101" t="s">
        <v>16</v>
      </c>
      <c r="I210" s="102"/>
      <c r="J210" s="89" t="s">
        <v>17</v>
      </c>
      <c r="K210" s="89"/>
      <c r="L210" s="88" t="s">
        <v>18</v>
      </c>
      <c r="M210" s="88"/>
      <c r="N210" s="88"/>
      <c r="O210" s="88"/>
      <c r="P210" s="88"/>
      <c r="Q210" s="88"/>
      <c r="R210" s="88"/>
      <c r="S210" s="88"/>
      <c r="T210" s="88" t="s">
        <v>19</v>
      </c>
      <c r="U210" s="88"/>
      <c r="V210" s="88"/>
      <c r="W210" s="88"/>
      <c r="X210" s="88"/>
      <c r="Y210" s="88"/>
      <c r="Z210" s="88"/>
      <c r="AA210" s="88"/>
      <c r="AB210" s="103" t="s">
        <v>20</v>
      </c>
    </row>
    <row r="211" spans="1:28" ht="39.75" x14ac:dyDescent="0.25">
      <c r="A211" s="87"/>
      <c r="B211" s="87" t="s">
        <v>21</v>
      </c>
      <c r="C211" s="98" t="s">
        <v>22</v>
      </c>
      <c r="D211" s="87" t="s">
        <v>21</v>
      </c>
      <c r="E211" s="87" t="s">
        <v>22</v>
      </c>
      <c r="F211" s="87" t="s">
        <v>21</v>
      </c>
      <c r="G211" s="87" t="s">
        <v>22</v>
      </c>
      <c r="H211" s="87" t="s">
        <v>21</v>
      </c>
      <c r="I211" s="87" t="s">
        <v>22</v>
      </c>
      <c r="J211" s="87" t="s">
        <v>21</v>
      </c>
      <c r="K211" s="87" t="s">
        <v>22</v>
      </c>
      <c r="L211" s="88" t="s">
        <v>23</v>
      </c>
      <c r="M211" s="88"/>
      <c r="N211" s="88" t="s">
        <v>24</v>
      </c>
      <c r="O211" s="88"/>
      <c r="P211" s="87" t="s">
        <v>25</v>
      </c>
      <c r="Q211" s="87"/>
      <c r="R211" s="87" t="s">
        <v>26</v>
      </c>
      <c r="S211" s="87"/>
      <c r="T211" s="87" t="s">
        <v>27</v>
      </c>
      <c r="U211" s="87"/>
      <c r="V211" s="87" t="s">
        <v>28</v>
      </c>
      <c r="W211" s="87"/>
      <c r="X211" s="87" t="s">
        <v>29</v>
      </c>
      <c r="Y211" s="87"/>
      <c r="Z211" s="87" t="s">
        <v>30</v>
      </c>
      <c r="AA211" s="87"/>
      <c r="AB211" s="104"/>
    </row>
    <row r="212" spans="1:28" s="1" customFormat="1" ht="198.75" x14ac:dyDescent="0.5">
      <c r="A212" s="87"/>
      <c r="B212" s="87"/>
      <c r="C212" s="98"/>
      <c r="D212" s="87"/>
      <c r="E212" s="87"/>
      <c r="F212" s="87"/>
      <c r="G212" s="87"/>
      <c r="H212" s="87"/>
      <c r="I212" s="87"/>
      <c r="J212" s="87"/>
      <c r="K212" s="87"/>
      <c r="L212" s="33" t="s">
        <v>21</v>
      </c>
      <c r="M212" s="33" t="s">
        <v>22</v>
      </c>
      <c r="N212" s="33" t="s">
        <v>21</v>
      </c>
      <c r="O212" s="33" t="s">
        <v>22</v>
      </c>
      <c r="P212" s="33" t="s">
        <v>21</v>
      </c>
      <c r="Q212" s="33" t="s">
        <v>22</v>
      </c>
      <c r="R212" s="33" t="s">
        <v>21</v>
      </c>
      <c r="S212" s="33" t="s">
        <v>22</v>
      </c>
      <c r="T212" s="33" t="s">
        <v>21</v>
      </c>
      <c r="U212" s="33" t="s">
        <v>22</v>
      </c>
      <c r="V212" s="33" t="s">
        <v>21</v>
      </c>
      <c r="W212" s="33" t="s">
        <v>22</v>
      </c>
      <c r="X212" s="33" t="s">
        <v>21</v>
      </c>
      <c r="Y212" s="33" t="s">
        <v>22</v>
      </c>
      <c r="Z212" s="33" t="s">
        <v>21</v>
      </c>
      <c r="AA212" s="33" t="s">
        <v>22</v>
      </c>
      <c r="AB212" s="105"/>
    </row>
    <row r="213" spans="1:28" s="24" customFormat="1" ht="81" x14ac:dyDescent="0.6">
      <c r="A213" s="61" t="s">
        <v>86</v>
      </c>
      <c r="B213" s="35" t="s">
        <v>32</v>
      </c>
      <c r="C213" s="35" t="s">
        <v>32</v>
      </c>
      <c r="D213" s="36">
        <v>4.49</v>
      </c>
      <c r="E213" s="36">
        <v>4.49</v>
      </c>
      <c r="F213" s="36">
        <v>7.13</v>
      </c>
      <c r="G213" s="36">
        <v>7.13</v>
      </c>
      <c r="H213" s="36">
        <v>26.64</v>
      </c>
      <c r="I213" s="36">
        <v>26.64</v>
      </c>
      <c r="J213" s="36">
        <v>307</v>
      </c>
      <c r="K213" s="36">
        <v>307</v>
      </c>
      <c r="L213" s="36">
        <v>0</v>
      </c>
      <c r="M213" s="36">
        <v>0</v>
      </c>
      <c r="N213" s="36">
        <v>0.16</v>
      </c>
      <c r="O213" s="36">
        <v>0.16</v>
      </c>
      <c r="P213" s="36">
        <v>0.11</v>
      </c>
      <c r="Q213" s="36">
        <v>0.11</v>
      </c>
      <c r="R213" s="36">
        <v>20</v>
      </c>
      <c r="S213" s="36">
        <v>20</v>
      </c>
      <c r="T213" s="36">
        <v>11.8</v>
      </c>
      <c r="U213" s="36">
        <v>11.8</v>
      </c>
      <c r="V213" s="36">
        <v>87.2</v>
      </c>
      <c r="W213" s="36">
        <v>87.2</v>
      </c>
      <c r="X213" s="36">
        <v>30.5</v>
      </c>
      <c r="Y213" s="36">
        <v>30.5</v>
      </c>
      <c r="Z213" s="36">
        <v>1.01</v>
      </c>
      <c r="AA213" s="36">
        <v>1.01</v>
      </c>
      <c r="AB213" s="35">
        <v>302</v>
      </c>
    </row>
    <row r="214" spans="1:28" s="24" customFormat="1" ht="81" x14ac:dyDescent="0.6">
      <c r="A214" s="34" t="s">
        <v>33</v>
      </c>
      <c r="B214" s="35">
        <v>18</v>
      </c>
      <c r="C214" s="35">
        <v>18</v>
      </c>
      <c r="D214" s="36">
        <v>1.35</v>
      </c>
      <c r="E214" s="36">
        <v>1.35</v>
      </c>
      <c r="F214" s="36">
        <v>0.52</v>
      </c>
      <c r="G214" s="36">
        <v>0.52</v>
      </c>
      <c r="H214" s="36">
        <v>9.25</v>
      </c>
      <c r="I214" s="36">
        <v>9.25</v>
      </c>
      <c r="J214" s="36">
        <v>47.4</v>
      </c>
      <c r="K214" s="36">
        <v>47.4</v>
      </c>
      <c r="L214" s="36">
        <v>0</v>
      </c>
      <c r="M214" s="36">
        <f t="shared" ref="M214" si="129">L214</f>
        <v>0</v>
      </c>
      <c r="N214" s="36">
        <v>0.02</v>
      </c>
      <c r="O214" s="36">
        <f t="shared" ref="O214" si="130">N214</f>
        <v>0.02</v>
      </c>
      <c r="P214" s="36">
        <v>0</v>
      </c>
      <c r="Q214" s="36">
        <f t="shared" ref="Q214" si="131">P214</f>
        <v>0</v>
      </c>
      <c r="R214" s="36">
        <v>0</v>
      </c>
      <c r="S214" s="36">
        <f t="shared" ref="S214" si="132">R214</f>
        <v>0</v>
      </c>
      <c r="T214" s="36">
        <v>5.94</v>
      </c>
      <c r="U214" s="36">
        <f t="shared" ref="U214" si="133">T214</f>
        <v>5.94</v>
      </c>
      <c r="V214" s="36">
        <v>5.94</v>
      </c>
      <c r="W214" s="36">
        <f t="shared" ref="W214" si="134">V214</f>
        <v>5.94</v>
      </c>
      <c r="X214" s="36">
        <v>10.44</v>
      </c>
      <c r="Y214" s="36">
        <f t="shared" ref="Y214" si="135">X214</f>
        <v>10.44</v>
      </c>
      <c r="Z214" s="36">
        <v>0.8</v>
      </c>
      <c r="AA214" s="36">
        <f t="shared" ref="AA214" si="136">Z214</f>
        <v>0.8</v>
      </c>
      <c r="AB214" s="35" t="s">
        <v>34</v>
      </c>
    </row>
    <row r="215" spans="1:28" s="24" customFormat="1" ht="40.5" x14ac:dyDescent="0.6">
      <c r="A215" s="34" t="s">
        <v>52</v>
      </c>
      <c r="B215" s="35" t="s">
        <v>73</v>
      </c>
      <c r="C215" s="35" t="s">
        <v>73</v>
      </c>
      <c r="D215" s="36">
        <v>0.2</v>
      </c>
      <c r="E215" s="36">
        <v>0.2</v>
      </c>
      <c r="F215" s="36">
        <v>0</v>
      </c>
      <c r="G215" s="36">
        <v>0</v>
      </c>
      <c r="H215" s="36">
        <v>15</v>
      </c>
      <c r="I215" s="36">
        <v>15</v>
      </c>
      <c r="J215" s="36">
        <v>58</v>
      </c>
      <c r="K215" s="36">
        <v>58</v>
      </c>
      <c r="L215" s="36">
        <v>0.02</v>
      </c>
      <c r="M215" s="36">
        <v>0.02</v>
      </c>
      <c r="N215" s="36">
        <v>0</v>
      </c>
      <c r="O215" s="36">
        <v>0</v>
      </c>
      <c r="P215" s="36">
        <v>0</v>
      </c>
      <c r="Q215" s="36">
        <v>0</v>
      </c>
      <c r="R215" s="36">
        <v>0</v>
      </c>
      <c r="S215" s="36">
        <v>0</v>
      </c>
      <c r="T215" s="36">
        <v>1.29</v>
      </c>
      <c r="U215" s="36">
        <v>1.29</v>
      </c>
      <c r="V215" s="36">
        <v>1.6</v>
      </c>
      <c r="W215" s="36">
        <v>1.6</v>
      </c>
      <c r="X215" s="36">
        <v>0.88</v>
      </c>
      <c r="Y215" s="36">
        <v>0.88</v>
      </c>
      <c r="Z215" s="36">
        <v>0.21</v>
      </c>
      <c r="AA215" s="36">
        <v>0.21</v>
      </c>
      <c r="AB215" s="35">
        <v>685</v>
      </c>
    </row>
    <row r="216" spans="1:28" ht="40.5" x14ac:dyDescent="0.25">
      <c r="A216" s="38" t="s">
        <v>35</v>
      </c>
      <c r="B216" s="35"/>
      <c r="C216" s="39"/>
      <c r="D216" s="79">
        <f>SUM(D213:D215)</f>
        <v>6.04</v>
      </c>
      <c r="E216" s="79">
        <f t="shared" ref="E216:AA216" si="137">SUM(E213:E215)</f>
        <v>6.04</v>
      </c>
      <c r="F216" s="79">
        <f t="shared" si="137"/>
        <v>7.65</v>
      </c>
      <c r="G216" s="79">
        <f t="shared" si="137"/>
        <v>7.65</v>
      </c>
      <c r="H216" s="79">
        <f t="shared" si="137"/>
        <v>50.89</v>
      </c>
      <c r="I216" s="79">
        <f t="shared" si="137"/>
        <v>50.89</v>
      </c>
      <c r="J216" s="79">
        <f t="shared" si="137"/>
        <v>412.4</v>
      </c>
      <c r="K216" s="79">
        <f t="shared" si="137"/>
        <v>412.4</v>
      </c>
      <c r="L216" s="79">
        <f t="shared" si="137"/>
        <v>0.02</v>
      </c>
      <c r="M216" s="79">
        <f t="shared" si="137"/>
        <v>0.02</v>
      </c>
      <c r="N216" s="79">
        <f t="shared" si="137"/>
        <v>0.18</v>
      </c>
      <c r="O216" s="79">
        <f t="shared" si="137"/>
        <v>0.18</v>
      </c>
      <c r="P216" s="79">
        <f t="shared" si="137"/>
        <v>0.11</v>
      </c>
      <c r="Q216" s="79">
        <f t="shared" si="137"/>
        <v>0.11</v>
      </c>
      <c r="R216" s="79">
        <f t="shared" si="137"/>
        <v>20</v>
      </c>
      <c r="S216" s="79">
        <f t="shared" si="137"/>
        <v>20</v>
      </c>
      <c r="T216" s="79">
        <f t="shared" si="137"/>
        <v>19.03</v>
      </c>
      <c r="U216" s="79">
        <f t="shared" si="137"/>
        <v>19.03</v>
      </c>
      <c r="V216" s="79">
        <f t="shared" si="137"/>
        <v>94.74</v>
      </c>
      <c r="W216" s="79">
        <f t="shared" si="137"/>
        <v>94.74</v>
      </c>
      <c r="X216" s="79">
        <f t="shared" si="137"/>
        <v>41.82</v>
      </c>
      <c r="Y216" s="79">
        <f t="shared" si="137"/>
        <v>41.82</v>
      </c>
      <c r="Z216" s="79">
        <f t="shared" si="137"/>
        <v>2.02</v>
      </c>
      <c r="AA216" s="79">
        <f t="shared" si="137"/>
        <v>2.02</v>
      </c>
      <c r="AB216" s="40"/>
    </row>
    <row r="217" spans="1:28" ht="40.5" x14ac:dyDescent="0.25">
      <c r="A217" s="41"/>
      <c r="B217" s="42"/>
      <c r="C217" s="43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6"/>
    </row>
    <row r="218" spans="1:28" ht="40.5" x14ac:dyDescent="0.55000000000000004">
      <c r="A218" s="30" t="s">
        <v>62</v>
      </c>
      <c r="B218" s="75"/>
      <c r="C218" s="76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64"/>
    </row>
    <row r="219" spans="1:28" ht="39.75" x14ac:dyDescent="0.25">
      <c r="A219" s="87" t="s">
        <v>12</v>
      </c>
      <c r="B219" s="87" t="s">
        <v>13</v>
      </c>
      <c r="C219" s="87"/>
      <c r="D219" s="89" t="s">
        <v>14</v>
      </c>
      <c r="E219" s="89"/>
      <c r="F219" s="89" t="s">
        <v>15</v>
      </c>
      <c r="G219" s="89"/>
      <c r="H219" s="101" t="s">
        <v>16</v>
      </c>
      <c r="I219" s="102"/>
      <c r="J219" s="89" t="s">
        <v>17</v>
      </c>
      <c r="K219" s="89"/>
      <c r="L219" s="88" t="s">
        <v>18</v>
      </c>
      <c r="M219" s="88"/>
      <c r="N219" s="88"/>
      <c r="O219" s="88"/>
      <c r="P219" s="88"/>
      <c r="Q219" s="88"/>
      <c r="R219" s="88"/>
      <c r="S219" s="88"/>
      <c r="T219" s="88" t="s">
        <v>19</v>
      </c>
      <c r="U219" s="88"/>
      <c r="V219" s="88"/>
      <c r="W219" s="88"/>
      <c r="X219" s="88"/>
      <c r="Y219" s="88"/>
      <c r="Z219" s="88"/>
      <c r="AA219" s="88"/>
      <c r="AB219" s="86" t="s">
        <v>20</v>
      </c>
    </row>
    <row r="220" spans="1:28" ht="39.75" x14ac:dyDescent="0.25">
      <c r="A220" s="87"/>
      <c r="B220" s="87" t="s">
        <v>21</v>
      </c>
      <c r="C220" s="98" t="s">
        <v>22</v>
      </c>
      <c r="D220" s="87" t="s">
        <v>21</v>
      </c>
      <c r="E220" s="87" t="s">
        <v>22</v>
      </c>
      <c r="F220" s="87" t="s">
        <v>21</v>
      </c>
      <c r="G220" s="87" t="s">
        <v>22</v>
      </c>
      <c r="H220" s="87" t="s">
        <v>21</v>
      </c>
      <c r="I220" s="87" t="s">
        <v>22</v>
      </c>
      <c r="J220" s="87" t="s">
        <v>21</v>
      </c>
      <c r="K220" s="87" t="s">
        <v>22</v>
      </c>
      <c r="L220" s="88" t="s">
        <v>23</v>
      </c>
      <c r="M220" s="88"/>
      <c r="N220" s="88" t="s">
        <v>24</v>
      </c>
      <c r="O220" s="88"/>
      <c r="P220" s="87" t="s">
        <v>25</v>
      </c>
      <c r="Q220" s="87"/>
      <c r="R220" s="87" t="s">
        <v>26</v>
      </c>
      <c r="S220" s="87"/>
      <c r="T220" s="87" t="s">
        <v>27</v>
      </c>
      <c r="U220" s="87"/>
      <c r="V220" s="87" t="s">
        <v>28</v>
      </c>
      <c r="W220" s="87"/>
      <c r="X220" s="87" t="s">
        <v>29</v>
      </c>
      <c r="Y220" s="87"/>
      <c r="Z220" s="87" t="s">
        <v>30</v>
      </c>
      <c r="AA220" s="87"/>
      <c r="AB220" s="86"/>
    </row>
    <row r="221" spans="1:28" s="1" customFormat="1" ht="198.75" x14ac:dyDescent="0.5">
      <c r="A221" s="87"/>
      <c r="B221" s="87"/>
      <c r="C221" s="98"/>
      <c r="D221" s="87"/>
      <c r="E221" s="87"/>
      <c r="F221" s="87"/>
      <c r="G221" s="87"/>
      <c r="H221" s="87"/>
      <c r="I221" s="87"/>
      <c r="J221" s="87"/>
      <c r="K221" s="87"/>
      <c r="L221" s="33" t="s">
        <v>21</v>
      </c>
      <c r="M221" s="33" t="s">
        <v>22</v>
      </c>
      <c r="N221" s="33" t="s">
        <v>21</v>
      </c>
      <c r="O221" s="33" t="s">
        <v>22</v>
      </c>
      <c r="P221" s="33" t="s">
        <v>21</v>
      </c>
      <c r="Q221" s="33" t="s">
        <v>22</v>
      </c>
      <c r="R221" s="33" t="s">
        <v>21</v>
      </c>
      <c r="S221" s="84" t="s">
        <v>22</v>
      </c>
      <c r="T221" s="84" t="s">
        <v>21</v>
      </c>
      <c r="U221" s="84" t="s">
        <v>22</v>
      </c>
      <c r="V221" s="84" t="s">
        <v>21</v>
      </c>
      <c r="W221" s="84" t="s">
        <v>22</v>
      </c>
      <c r="X221" s="33" t="s">
        <v>21</v>
      </c>
      <c r="Y221" s="33" t="s">
        <v>22</v>
      </c>
      <c r="Z221" s="33" t="s">
        <v>21</v>
      </c>
      <c r="AA221" s="33" t="s">
        <v>22</v>
      </c>
      <c r="AB221" s="86"/>
    </row>
    <row r="222" spans="1:28" s="24" customFormat="1" ht="58.5" customHeight="1" x14ac:dyDescent="0.6">
      <c r="A222" s="47" t="s">
        <v>97</v>
      </c>
      <c r="B222" s="58">
        <v>25</v>
      </c>
      <c r="C222" s="58">
        <v>25</v>
      </c>
      <c r="D222" s="37">
        <v>0.23</v>
      </c>
      <c r="E222" s="37">
        <v>0.23</v>
      </c>
      <c r="F222" s="37">
        <v>0.05</v>
      </c>
      <c r="G222" s="37">
        <v>0.05</v>
      </c>
      <c r="H222" s="37">
        <v>0.68</v>
      </c>
      <c r="I222" s="37">
        <v>0.68</v>
      </c>
      <c r="J222" s="37">
        <v>4.5</v>
      </c>
      <c r="K222" s="37">
        <v>4.5</v>
      </c>
      <c r="L222" s="59">
        <v>0.01</v>
      </c>
      <c r="M222" s="36">
        <f>L222</f>
        <v>0.01</v>
      </c>
      <c r="N222" s="36">
        <v>8.1</v>
      </c>
      <c r="O222" s="36">
        <f>N222</f>
        <v>8.1</v>
      </c>
      <c r="P222" s="36">
        <v>0.02</v>
      </c>
      <c r="Q222" s="36">
        <f>P222</f>
        <v>0.02</v>
      </c>
      <c r="R222" s="36">
        <v>0.12</v>
      </c>
      <c r="S222" s="36">
        <f>R222</f>
        <v>0.12</v>
      </c>
      <c r="T222" s="36">
        <v>3</v>
      </c>
      <c r="U222" s="36">
        <f>T222</f>
        <v>3</v>
      </c>
      <c r="V222" s="36">
        <v>0.13</v>
      </c>
      <c r="W222" s="36">
        <f>V222</f>
        <v>0.13</v>
      </c>
      <c r="X222" s="36">
        <v>6.6</v>
      </c>
      <c r="Y222" s="36">
        <v>6.6</v>
      </c>
      <c r="Z222" s="36">
        <v>0.36</v>
      </c>
      <c r="AA222" s="36">
        <f>Z222</f>
        <v>0.36</v>
      </c>
      <c r="AB222" s="35" t="s">
        <v>53</v>
      </c>
    </row>
    <row r="223" spans="1:28" s="24" customFormat="1" ht="92.25" customHeight="1" x14ac:dyDescent="0.6">
      <c r="A223" s="60" t="s">
        <v>69</v>
      </c>
      <c r="B223" s="49" t="s">
        <v>88</v>
      </c>
      <c r="C223" s="49" t="s">
        <v>89</v>
      </c>
      <c r="D223" s="36">
        <v>4.4800000000000004</v>
      </c>
      <c r="E223" s="36">
        <v>5.6</v>
      </c>
      <c r="F223" s="36">
        <v>5.36</v>
      </c>
      <c r="G223" s="36">
        <v>6.7</v>
      </c>
      <c r="H223" s="36">
        <v>11.84</v>
      </c>
      <c r="I223" s="36">
        <v>14.8</v>
      </c>
      <c r="J223" s="36">
        <v>110.4</v>
      </c>
      <c r="K223" s="36">
        <v>138</v>
      </c>
      <c r="L223" s="36">
        <v>6.6</v>
      </c>
      <c r="M223" s="36">
        <f t="shared" ref="M223" si="138">L223</f>
        <v>6.6</v>
      </c>
      <c r="N223" s="36">
        <v>0.02</v>
      </c>
      <c r="O223" s="36">
        <f t="shared" ref="O223" si="139">N223</f>
        <v>0.02</v>
      </c>
      <c r="P223" s="36">
        <v>0.05</v>
      </c>
      <c r="Q223" s="36">
        <f t="shared" ref="Q223" si="140">P223</f>
        <v>0.05</v>
      </c>
      <c r="R223" s="36">
        <v>0.02</v>
      </c>
      <c r="S223" s="36">
        <f t="shared" ref="S223" si="141">R223</f>
        <v>0.02</v>
      </c>
      <c r="T223" s="36">
        <v>9.6</v>
      </c>
      <c r="U223" s="36">
        <f t="shared" ref="U223" si="142">T223</f>
        <v>9.6</v>
      </c>
      <c r="V223" s="36">
        <v>22.8</v>
      </c>
      <c r="W223" s="36">
        <f t="shared" ref="W223" si="143">V223</f>
        <v>22.8</v>
      </c>
      <c r="X223" s="36">
        <v>15.97</v>
      </c>
      <c r="Y223" s="36">
        <f t="shared" ref="Y223" si="144">X223</f>
        <v>15.97</v>
      </c>
      <c r="Z223" s="36">
        <v>0.64</v>
      </c>
      <c r="AA223" s="36">
        <f t="shared" ref="AA223" si="145">Z223</f>
        <v>0.64</v>
      </c>
      <c r="AB223" s="35">
        <v>140</v>
      </c>
    </row>
    <row r="224" spans="1:28" s="24" customFormat="1" ht="49.5" customHeight="1" x14ac:dyDescent="0.6">
      <c r="A224" s="34" t="s">
        <v>100</v>
      </c>
      <c r="B224" s="35" t="s">
        <v>68</v>
      </c>
      <c r="C224" s="35" t="str">
        <f>B224</f>
        <v>60/30</v>
      </c>
      <c r="D224" s="36">
        <v>10.31</v>
      </c>
      <c r="E224" s="36">
        <v>10.31</v>
      </c>
      <c r="F224" s="36">
        <v>10.72</v>
      </c>
      <c r="G224" s="36">
        <v>10.72</v>
      </c>
      <c r="H224" s="36">
        <v>10.43</v>
      </c>
      <c r="I224" s="36">
        <v>10.43</v>
      </c>
      <c r="J224" s="36">
        <v>180.24</v>
      </c>
      <c r="K224" s="36">
        <v>180.24</v>
      </c>
      <c r="L224" s="59">
        <v>0</v>
      </c>
      <c r="M224" s="36">
        <v>0</v>
      </c>
      <c r="N224" s="36">
        <v>0.04</v>
      </c>
      <c r="O224" s="36">
        <v>0.04</v>
      </c>
      <c r="P224" s="36">
        <v>4.8099999999999996</v>
      </c>
      <c r="Q224" s="36">
        <v>4.8099999999999996</v>
      </c>
      <c r="R224" s="36">
        <v>7</v>
      </c>
      <c r="S224" s="36">
        <v>7</v>
      </c>
      <c r="T224" s="36">
        <v>8.4</v>
      </c>
      <c r="U224" s="36">
        <v>8.4</v>
      </c>
      <c r="V224" s="36">
        <v>84.7</v>
      </c>
      <c r="W224" s="36">
        <v>84.7</v>
      </c>
      <c r="X224" s="36">
        <v>16.899999999999999</v>
      </c>
      <c r="Y224" s="36">
        <v>16.899999999999999</v>
      </c>
      <c r="Z224" s="36">
        <v>1</v>
      </c>
      <c r="AA224" s="36">
        <v>1</v>
      </c>
      <c r="AB224" s="35">
        <v>498</v>
      </c>
    </row>
    <row r="225" spans="1:28" s="24" customFormat="1" ht="56.25" customHeight="1" x14ac:dyDescent="0.6">
      <c r="A225" s="34" t="s">
        <v>55</v>
      </c>
      <c r="B225" s="35">
        <v>150</v>
      </c>
      <c r="C225" s="35">
        <v>180</v>
      </c>
      <c r="D225" s="36">
        <v>3.15</v>
      </c>
      <c r="E225" s="36">
        <v>3.15</v>
      </c>
      <c r="F225" s="36">
        <v>8.25</v>
      </c>
      <c r="G225" s="36">
        <v>8.25</v>
      </c>
      <c r="H225" s="36">
        <v>21.75</v>
      </c>
      <c r="I225" s="36">
        <v>21.75</v>
      </c>
      <c r="J225" s="36">
        <v>189</v>
      </c>
      <c r="K225" s="36">
        <v>226.8</v>
      </c>
      <c r="L225" s="36">
        <v>0</v>
      </c>
      <c r="M225" s="36">
        <f t="shared" ref="M225" si="146">L225</f>
        <v>0</v>
      </c>
      <c r="N225" s="36">
        <v>0.25</v>
      </c>
      <c r="O225" s="36">
        <f t="shared" ref="O225" si="147">N225</f>
        <v>0.25</v>
      </c>
      <c r="P225" s="36">
        <v>0.12</v>
      </c>
      <c r="Q225" s="36">
        <f t="shared" ref="Q225" si="148">P225</f>
        <v>0.12</v>
      </c>
      <c r="R225" s="36">
        <v>15</v>
      </c>
      <c r="S225" s="36">
        <f t="shared" ref="S225" si="149">R225</f>
        <v>15</v>
      </c>
      <c r="T225" s="36">
        <v>15.68</v>
      </c>
      <c r="U225" s="36">
        <f t="shared" ref="U225" si="150">T225</f>
        <v>15.68</v>
      </c>
      <c r="V225" s="36">
        <v>209.78</v>
      </c>
      <c r="W225" s="36">
        <f t="shared" ref="W225" si="151">V225</f>
        <v>209.78</v>
      </c>
      <c r="X225" s="36">
        <v>140.03</v>
      </c>
      <c r="Y225" s="36">
        <f t="shared" ref="Y225" si="152">X225</f>
        <v>140.03</v>
      </c>
      <c r="Z225" s="36">
        <v>4.8</v>
      </c>
      <c r="AA225" s="36">
        <f t="shared" ref="AA225" si="153">Z225</f>
        <v>4.8</v>
      </c>
      <c r="AB225" s="35">
        <v>508</v>
      </c>
    </row>
    <row r="226" spans="1:28" s="24" customFormat="1" ht="56.25" customHeight="1" x14ac:dyDescent="0.6">
      <c r="A226" s="34" t="s">
        <v>63</v>
      </c>
      <c r="B226" s="35">
        <v>200</v>
      </c>
      <c r="C226" s="35">
        <v>200</v>
      </c>
      <c r="D226" s="36">
        <v>0.6</v>
      </c>
      <c r="E226" s="36">
        <v>0.6</v>
      </c>
      <c r="F226" s="36">
        <v>0</v>
      </c>
      <c r="G226" s="36">
        <v>0</v>
      </c>
      <c r="H226" s="36">
        <v>31.4</v>
      </c>
      <c r="I226" s="36">
        <v>31.4</v>
      </c>
      <c r="J226" s="36">
        <v>124</v>
      </c>
      <c r="K226" s="36">
        <v>124</v>
      </c>
      <c r="L226" s="36">
        <v>20</v>
      </c>
      <c r="M226" s="36">
        <v>20</v>
      </c>
      <c r="N226" s="36">
        <v>0.08</v>
      </c>
      <c r="O226" s="36">
        <v>0.08</v>
      </c>
      <c r="P226" s="36">
        <v>0</v>
      </c>
      <c r="Q226" s="36">
        <v>0</v>
      </c>
      <c r="R226" s="36">
        <v>0</v>
      </c>
      <c r="S226" s="36">
        <v>0</v>
      </c>
      <c r="T226" s="36">
        <v>16</v>
      </c>
      <c r="U226" s="36">
        <v>16</v>
      </c>
      <c r="V226" s="36">
        <v>209.78</v>
      </c>
      <c r="W226" s="36">
        <v>56</v>
      </c>
      <c r="X226" s="36">
        <v>84</v>
      </c>
      <c r="Y226" s="36">
        <v>84</v>
      </c>
      <c r="Z226" s="36">
        <v>1.2</v>
      </c>
      <c r="AA226" s="36">
        <v>1.2</v>
      </c>
      <c r="AB226" s="58">
        <v>639</v>
      </c>
    </row>
    <row r="227" spans="1:28" s="24" customFormat="1" ht="56.25" customHeight="1" x14ac:dyDescent="0.6">
      <c r="A227" s="34" t="s">
        <v>41</v>
      </c>
      <c r="B227" s="35">
        <v>32.5</v>
      </c>
      <c r="C227" s="35">
        <v>32.5</v>
      </c>
      <c r="D227" s="36">
        <v>2.5024999999999999</v>
      </c>
      <c r="E227" s="36">
        <v>2.5024999999999999</v>
      </c>
      <c r="F227" s="36">
        <v>0.45500000000000002</v>
      </c>
      <c r="G227" s="36">
        <v>0.45500000000000002</v>
      </c>
      <c r="H227" s="36">
        <v>12.2525</v>
      </c>
      <c r="I227" s="36">
        <v>12.2525</v>
      </c>
      <c r="J227" s="36">
        <v>13.22</v>
      </c>
      <c r="K227" s="36">
        <v>13.22</v>
      </c>
      <c r="L227" s="36">
        <v>0</v>
      </c>
      <c r="M227" s="36">
        <v>0</v>
      </c>
      <c r="N227" s="36">
        <v>0.03</v>
      </c>
      <c r="O227" s="36">
        <v>0.03</v>
      </c>
      <c r="P227" s="36">
        <v>0</v>
      </c>
      <c r="Q227" s="36">
        <v>0</v>
      </c>
      <c r="R227" s="36">
        <v>0</v>
      </c>
      <c r="S227" s="36">
        <v>0</v>
      </c>
      <c r="T227" s="36">
        <v>11.62</v>
      </c>
      <c r="U227" s="36">
        <v>11.62</v>
      </c>
      <c r="V227" s="36">
        <v>209.78</v>
      </c>
      <c r="W227" s="36">
        <v>22.86</v>
      </c>
      <c r="X227" s="36">
        <v>20.420000000000002</v>
      </c>
      <c r="Y227" s="36">
        <v>20.420000000000002</v>
      </c>
      <c r="Z227" s="36">
        <v>1.58</v>
      </c>
      <c r="AA227" s="36">
        <v>1.58</v>
      </c>
      <c r="AB227" s="35" t="s">
        <v>34</v>
      </c>
    </row>
    <row r="228" spans="1:28" ht="56.25" customHeight="1" x14ac:dyDescent="0.25">
      <c r="A228" s="48" t="s">
        <v>35</v>
      </c>
      <c r="B228" s="49"/>
      <c r="C228" s="50"/>
      <c r="D228" s="80">
        <f t="shared" ref="D228:AA228" si="154">SUM(D222:D227)</f>
        <v>21.272500000000004</v>
      </c>
      <c r="E228" s="80">
        <f t="shared" si="154"/>
        <v>22.392500000000002</v>
      </c>
      <c r="F228" s="80">
        <f t="shared" si="154"/>
        <v>24.835000000000001</v>
      </c>
      <c r="G228" s="80">
        <f t="shared" si="154"/>
        <v>26.174999999999997</v>
      </c>
      <c r="H228" s="80">
        <f t="shared" si="154"/>
        <v>88.352499999999992</v>
      </c>
      <c r="I228" s="80">
        <f t="shared" si="154"/>
        <v>91.3125</v>
      </c>
      <c r="J228" s="80">
        <f t="shared" si="154"/>
        <v>621.36</v>
      </c>
      <c r="K228" s="80">
        <f t="shared" si="154"/>
        <v>686.76</v>
      </c>
      <c r="L228" s="80">
        <f t="shared" si="154"/>
        <v>26.61</v>
      </c>
      <c r="M228" s="79">
        <f t="shared" si="154"/>
        <v>26.61</v>
      </c>
      <c r="N228" s="79">
        <f t="shared" si="154"/>
        <v>8.5199999999999978</v>
      </c>
      <c r="O228" s="79">
        <f t="shared" si="154"/>
        <v>8.5199999999999978</v>
      </c>
      <c r="P228" s="79">
        <f t="shared" si="154"/>
        <v>5</v>
      </c>
      <c r="Q228" s="79">
        <f t="shared" si="154"/>
        <v>5</v>
      </c>
      <c r="R228" s="79">
        <f t="shared" si="154"/>
        <v>22.14</v>
      </c>
      <c r="S228" s="85">
        <f t="shared" si="154"/>
        <v>22.14</v>
      </c>
      <c r="T228" s="85">
        <f t="shared" si="154"/>
        <v>64.3</v>
      </c>
      <c r="U228" s="85">
        <f t="shared" si="154"/>
        <v>64.3</v>
      </c>
      <c r="V228" s="36">
        <v>209.78</v>
      </c>
      <c r="W228" s="85">
        <f t="shared" si="154"/>
        <v>396.27</v>
      </c>
      <c r="X228" s="79">
        <f t="shared" si="154"/>
        <v>283.92</v>
      </c>
      <c r="Y228" s="79">
        <f t="shared" si="154"/>
        <v>283.92</v>
      </c>
      <c r="Z228" s="79">
        <f t="shared" si="154"/>
        <v>9.58</v>
      </c>
      <c r="AA228" s="79">
        <f t="shared" si="154"/>
        <v>9.58</v>
      </c>
      <c r="AB228" s="40"/>
    </row>
    <row r="229" spans="1:28" ht="40.5" x14ac:dyDescent="0.25">
      <c r="A229" s="41"/>
      <c r="B229" s="42"/>
      <c r="C229" s="43"/>
      <c r="D229" s="81"/>
      <c r="E229" s="81"/>
      <c r="F229" s="81"/>
      <c r="G229" s="81"/>
      <c r="H229" s="81"/>
      <c r="I229" s="81"/>
      <c r="J229" s="81"/>
      <c r="K229" s="81"/>
      <c r="L229" s="81"/>
      <c r="M229" s="81"/>
      <c r="N229" s="81"/>
      <c r="O229" s="81"/>
      <c r="P229" s="81"/>
      <c r="Q229" s="81"/>
      <c r="R229" s="81"/>
      <c r="S229" s="81"/>
      <c r="T229" s="81"/>
      <c r="U229" s="81"/>
      <c r="V229" s="81"/>
      <c r="W229" s="81"/>
      <c r="X229" s="81"/>
      <c r="Y229" s="81"/>
      <c r="Z229" s="81"/>
      <c r="AA229" s="81"/>
      <c r="AB229" s="46"/>
    </row>
    <row r="230" spans="1:28" ht="40.5" x14ac:dyDescent="0.55000000000000004">
      <c r="A230" s="30" t="s">
        <v>78</v>
      </c>
      <c r="B230" s="42"/>
      <c r="C230" s="42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53"/>
    </row>
    <row r="231" spans="1:28" ht="39.75" x14ac:dyDescent="0.25">
      <c r="A231" s="87" t="s">
        <v>12</v>
      </c>
      <c r="B231" s="87" t="s">
        <v>13</v>
      </c>
      <c r="C231" s="87"/>
      <c r="D231" s="89" t="s">
        <v>14</v>
      </c>
      <c r="E231" s="89"/>
      <c r="F231" s="89" t="s">
        <v>15</v>
      </c>
      <c r="G231" s="89"/>
      <c r="H231" s="89" t="s">
        <v>16</v>
      </c>
      <c r="I231" s="89"/>
      <c r="J231" s="89" t="s">
        <v>17</v>
      </c>
      <c r="K231" s="89"/>
      <c r="L231" s="88" t="s">
        <v>18</v>
      </c>
      <c r="M231" s="88"/>
      <c r="N231" s="88"/>
      <c r="O231" s="88"/>
      <c r="P231" s="88"/>
      <c r="Q231" s="88"/>
      <c r="R231" s="88"/>
      <c r="S231" s="88"/>
      <c r="T231" s="88" t="s">
        <v>19</v>
      </c>
      <c r="U231" s="88"/>
      <c r="V231" s="88"/>
      <c r="W231" s="88"/>
      <c r="X231" s="88"/>
      <c r="Y231" s="88"/>
      <c r="Z231" s="88"/>
      <c r="AA231" s="88"/>
      <c r="AB231" s="86" t="s">
        <v>20</v>
      </c>
    </row>
    <row r="232" spans="1:28" ht="39.75" x14ac:dyDescent="0.25">
      <c r="A232" s="87"/>
      <c r="B232" s="87" t="s">
        <v>21</v>
      </c>
      <c r="C232" s="87" t="s">
        <v>22</v>
      </c>
      <c r="D232" s="87" t="s">
        <v>21</v>
      </c>
      <c r="E232" s="87" t="s">
        <v>22</v>
      </c>
      <c r="F232" s="87" t="s">
        <v>21</v>
      </c>
      <c r="G232" s="87" t="s">
        <v>22</v>
      </c>
      <c r="H232" s="87" t="s">
        <v>21</v>
      </c>
      <c r="I232" s="87" t="s">
        <v>22</v>
      </c>
      <c r="J232" s="87" t="s">
        <v>21</v>
      </c>
      <c r="K232" s="87" t="s">
        <v>22</v>
      </c>
      <c r="L232" s="88" t="s">
        <v>23</v>
      </c>
      <c r="M232" s="88"/>
      <c r="N232" s="88" t="s">
        <v>24</v>
      </c>
      <c r="O232" s="88"/>
      <c r="P232" s="87" t="s">
        <v>25</v>
      </c>
      <c r="Q232" s="87"/>
      <c r="R232" s="87" t="s">
        <v>26</v>
      </c>
      <c r="S232" s="87"/>
      <c r="T232" s="87" t="s">
        <v>27</v>
      </c>
      <c r="U232" s="87"/>
      <c r="V232" s="87" t="s">
        <v>28</v>
      </c>
      <c r="W232" s="87"/>
      <c r="X232" s="87" t="s">
        <v>29</v>
      </c>
      <c r="Y232" s="87"/>
      <c r="Z232" s="87" t="s">
        <v>30</v>
      </c>
      <c r="AA232" s="87"/>
      <c r="AB232" s="86"/>
    </row>
    <row r="233" spans="1:28" ht="198.75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33" t="s">
        <v>21</v>
      </c>
      <c r="M233" s="33" t="s">
        <v>22</v>
      </c>
      <c r="N233" s="33" t="s">
        <v>21</v>
      </c>
      <c r="O233" s="33" t="s">
        <v>22</v>
      </c>
      <c r="P233" s="33" t="s">
        <v>21</v>
      </c>
      <c r="Q233" s="33" t="s">
        <v>22</v>
      </c>
      <c r="R233" s="33" t="s">
        <v>21</v>
      </c>
      <c r="S233" s="33" t="s">
        <v>22</v>
      </c>
      <c r="T233" s="33" t="s">
        <v>21</v>
      </c>
      <c r="U233" s="33" t="s">
        <v>22</v>
      </c>
      <c r="V233" s="33" t="s">
        <v>21</v>
      </c>
      <c r="W233" s="33" t="s">
        <v>22</v>
      </c>
      <c r="X233" s="33" t="s">
        <v>21</v>
      </c>
      <c r="Y233" s="33" t="s">
        <v>22</v>
      </c>
      <c r="Z233" s="33" t="s">
        <v>21</v>
      </c>
      <c r="AA233" s="33" t="s">
        <v>22</v>
      </c>
      <c r="AB233" s="86"/>
    </row>
    <row r="234" spans="1:28" s="24" customFormat="1" ht="81" x14ac:dyDescent="0.6">
      <c r="A234" s="54" t="s">
        <v>79</v>
      </c>
      <c r="B234" s="35">
        <v>30</v>
      </c>
      <c r="C234" s="35">
        <v>30</v>
      </c>
      <c r="D234" s="36">
        <v>9.5</v>
      </c>
      <c r="E234" s="36">
        <v>9.5</v>
      </c>
      <c r="F234" s="36">
        <v>7.75</v>
      </c>
      <c r="G234" s="36">
        <v>7.75</v>
      </c>
      <c r="H234" s="36">
        <v>30.45</v>
      </c>
      <c r="I234" s="36">
        <v>30.45</v>
      </c>
      <c r="J234" s="37">
        <v>264</v>
      </c>
      <c r="K234" s="37">
        <v>264</v>
      </c>
      <c r="L234" s="37">
        <v>0.03</v>
      </c>
      <c r="M234" s="37">
        <v>0.03</v>
      </c>
      <c r="N234" s="37">
        <v>0.98</v>
      </c>
      <c r="O234" s="37">
        <v>0.98</v>
      </c>
      <c r="P234" s="37">
        <v>0.03</v>
      </c>
      <c r="Q234" s="37">
        <v>0.03</v>
      </c>
      <c r="R234" s="37">
        <v>0</v>
      </c>
      <c r="S234" s="37">
        <v>0</v>
      </c>
      <c r="T234" s="37">
        <v>90.8</v>
      </c>
      <c r="U234" s="37">
        <v>90.8</v>
      </c>
      <c r="V234" s="37">
        <v>0.37</v>
      </c>
      <c r="W234" s="37">
        <v>0.37</v>
      </c>
      <c r="X234" s="37">
        <v>0</v>
      </c>
      <c r="Y234" s="37">
        <v>0</v>
      </c>
      <c r="Z234" s="37">
        <v>0</v>
      </c>
      <c r="AA234" s="37">
        <v>0</v>
      </c>
      <c r="AB234" s="35">
        <v>43</v>
      </c>
    </row>
    <row r="235" spans="1:28" s="24" customFormat="1" ht="40.5" x14ac:dyDescent="0.6">
      <c r="A235" s="34" t="s">
        <v>52</v>
      </c>
      <c r="B235" s="35" t="s">
        <v>73</v>
      </c>
      <c r="C235" s="35" t="s">
        <v>73</v>
      </c>
      <c r="D235" s="36">
        <v>0.2</v>
      </c>
      <c r="E235" s="36">
        <v>0.2</v>
      </c>
      <c r="F235" s="36">
        <v>0</v>
      </c>
      <c r="G235" s="36">
        <v>0</v>
      </c>
      <c r="H235" s="36">
        <v>15</v>
      </c>
      <c r="I235" s="36">
        <v>15</v>
      </c>
      <c r="J235" s="36">
        <v>58</v>
      </c>
      <c r="K235" s="36">
        <v>58</v>
      </c>
      <c r="L235" s="36">
        <v>0.02</v>
      </c>
      <c r="M235" s="36">
        <v>0.02</v>
      </c>
      <c r="N235" s="36">
        <v>0</v>
      </c>
      <c r="O235" s="36">
        <v>0</v>
      </c>
      <c r="P235" s="36">
        <v>0</v>
      </c>
      <c r="Q235" s="36">
        <v>0</v>
      </c>
      <c r="R235" s="36">
        <v>0</v>
      </c>
      <c r="S235" s="36">
        <v>0</v>
      </c>
      <c r="T235" s="36">
        <v>1.29</v>
      </c>
      <c r="U235" s="36">
        <v>1.29</v>
      </c>
      <c r="V235" s="36">
        <v>1.6</v>
      </c>
      <c r="W235" s="36">
        <v>1.6</v>
      </c>
      <c r="X235" s="36">
        <v>0.88</v>
      </c>
      <c r="Y235" s="36">
        <v>0.88</v>
      </c>
      <c r="Z235" s="36">
        <v>0.21</v>
      </c>
      <c r="AA235" s="36">
        <v>0.21</v>
      </c>
      <c r="AB235" s="35">
        <v>685</v>
      </c>
    </row>
    <row r="236" spans="1:28" ht="40.5" x14ac:dyDescent="0.25">
      <c r="A236" s="38" t="s">
        <v>35</v>
      </c>
      <c r="B236" s="35">
        <v>245</v>
      </c>
      <c r="C236" s="35">
        <v>245</v>
      </c>
      <c r="D236" s="36">
        <f>D234+D235</f>
        <v>9.6999999999999993</v>
      </c>
      <c r="E236" s="36">
        <f t="shared" ref="E236:AA236" si="155">E234+E235</f>
        <v>9.6999999999999993</v>
      </c>
      <c r="F236" s="36">
        <f t="shared" si="155"/>
        <v>7.75</v>
      </c>
      <c r="G236" s="36">
        <f t="shared" si="155"/>
        <v>7.75</v>
      </c>
      <c r="H236" s="36">
        <f t="shared" si="155"/>
        <v>45.45</v>
      </c>
      <c r="I236" s="36">
        <f t="shared" si="155"/>
        <v>45.45</v>
      </c>
      <c r="J236" s="36">
        <f t="shared" si="155"/>
        <v>322</v>
      </c>
      <c r="K236" s="36">
        <f t="shared" si="155"/>
        <v>322</v>
      </c>
      <c r="L236" s="36">
        <f t="shared" si="155"/>
        <v>0.05</v>
      </c>
      <c r="M236" s="36">
        <f t="shared" si="155"/>
        <v>0.05</v>
      </c>
      <c r="N236" s="36">
        <f t="shared" si="155"/>
        <v>0.98</v>
      </c>
      <c r="O236" s="36">
        <f t="shared" si="155"/>
        <v>0.98</v>
      </c>
      <c r="P236" s="36">
        <f t="shared" si="155"/>
        <v>0.03</v>
      </c>
      <c r="Q236" s="36">
        <f t="shared" si="155"/>
        <v>0.03</v>
      </c>
      <c r="R236" s="36">
        <f t="shared" si="155"/>
        <v>0</v>
      </c>
      <c r="S236" s="36">
        <f t="shared" si="155"/>
        <v>0</v>
      </c>
      <c r="T236" s="36">
        <f t="shared" si="155"/>
        <v>92.09</v>
      </c>
      <c r="U236" s="36">
        <f t="shared" si="155"/>
        <v>92.09</v>
      </c>
      <c r="V236" s="36">
        <f t="shared" si="155"/>
        <v>1.9700000000000002</v>
      </c>
      <c r="W236" s="36">
        <f t="shared" si="155"/>
        <v>1.9700000000000002</v>
      </c>
      <c r="X236" s="36">
        <f t="shared" si="155"/>
        <v>0.88</v>
      </c>
      <c r="Y236" s="36">
        <f t="shared" si="155"/>
        <v>0.88</v>
      </c>
      <c r="Z236" s="36">
        <f t="shared" si="155"/>
        <v>0.21</v>
      </c>
      <c r="AA236" s="36">
        <f t="shared" si="155"/>
        <v>0.21</v>
      </c>
      <c r="AB236" s="35">
        <v>433</v>
      </c>
    </row>
    <row r="237" spans="1:28" ht="40.5" x14ac:dyDescent="0.55000000000000004">
      <c r="A237" s="38" t="s">
        <v>42</v>
      </c>
      <c r="B237" s="35"/>
      <c r="C237" s="35"/>
      <c r="D237" s="36">
        <f>D236+D228+D216</f>
        <v>37.012500000000003</v>
      </c>
      <c r="E237" s="36">
        <f t="shared" ref="E237:AA237" si="156">E236+E228+E216</f>
        <v>38.1325</v>
      </c>
      <c r="F237" s="36">
        <f t="shared" si="156"/>
        <v>40.234999999999999</v>
      </c>
      <c r="G237" s="36">
        <f t="shared" si="156"/>
        <v>41.574999999999996</v>
      </c>
      <c r="H237" s="36">
        <f t="shared" si="156"/>
        <v>184.6925</v>
      </c>
      <c r="I237" s="36">
        <f t="shared" si="156"/>
        <v>187.65249999999997</v>
      </c>
      <c r="J237" s="36">
        <f>J236+J228+J216</f>
        <v>1355.76</v>
      </c>
      <c r="K237" s="36">
        <f t="shared" si="156"/>
        <v>1421.1599999999999</v>
      </c>
      <c r="L237" s="36">
        <f t="shared" si="156"/>
        <v>26.68</v>
      </c>
      <c r="M237" s="36">
        <f t="shared" si="156"/>
        <v>26.68</v>
      </c>
      <c r="N237" s="36">
        <f t="shared" si="156"/>
        <v>9.6799999999999979</v>
      </c>
      <c r="O237" s="36">
        <f t="shared" si="156"/>
        <v>9.6799999999999979</v>
      </c>
      <c r="P237" s="36">
        <f t="shared" si="156"/>
        <v>5.1400000000000006</v>
      </c>
      <c r="Q237" s="36">
        <f t="shared" si="156"/>
        <v>5.1400000000000006</v>
      </c>
      <c r="R237" s="36">
        <f t="shared" si="156"/>
        <v>42.14</v>
      </c>
      <c r="S237" s="36">
        <f t="shared" si="156"/>
        <v>42.14</v>
      </c>
      <c r="T237" s="36">
        <f t="shared" si="156"/>
        <v>175.42</v>
      </c>
      <c r="U237" s="36">
        <f t="shared" si="156"/>
        <v>175.42</v>
      </c>
      <c r="V237" s="36">
        <f t="shared" si="156"/>
        <v>306.49</v>
      </c>
      <c r="W237" s="36">
        <f t="shared" si="156"/>
        <v>492.98</v>
      </c>
      <c r="X237" s="36">
        <f t="shared" si="156"/>
        <v>326.62</v>
      </c>
      <c r="Y237" s="36">
        <f t="shared" si="156"/>
        <v>326.62</v>
      </c>
      <c r="Z237" s="36">
        <f t="shared" si="156"/>
        <v>11.81</v>
      </c>
      <c r="AA237" s="36">
        <f t="shared" si="156"/>
        <v>11.81</v>
      </c>
      <c r="AB237" s="55"/>
    </row>
    <row r="238" spans="1:28" ht="40.5" x14ac:dyDescent="0.25">
      <c r="A238" s="41"/>
      <c r="B238" s="42"/>
      <c r="C238" s="43"/>
      <c r="D238" s="81"/>
      <c r="E238" s="81"/>
      <c r="F238" s="81"/>
      <c r="G238" s="81"/>
      <c r="H238" s="81"/>
      <c r="I238" s="81"/>
      <c r="J238" s="81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46"/>
    </row>
    <row r="239" spans="1:28" ht="40.5" x14ac:dyDescent="0.5">
      <c r="A239" s="30" t="s">
        <v>46</v>
      </c>
      <c r="B239" s="26"/>
      <c r="C239" s="27"/>
      <c r="D239" s="28"/>
      <c r="E239" s="28"/>
      <c r="F239" s="28"/>
      <c r="G239" s="28"/>
      <c r="H239" s="28"/>
      <c r="I239" s="28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29"/>
    </row>
    <row r="240" spans="1:28" ht="40.5" x14ac:dyDescent="0.55000000000000004">
      <c r="A240" s="30" t="s">
        <v>11</v>
      </c>
      <c r="B240" s="26"/>
      <c r="C240" s="27"/>
      <c r="D240" s="28"/>
      <c r="E240" s="28"/>
      <c r="F240" s="28"/>
      <c r="G240" s="28"/>
      <c r="H240" s="28"/>
      <c r="I240" s="28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2"/>
    </row>
    <row r="241" spans="1:28" ht="39.75" x14ac:dyDescent="0.25">
      <c r="A241" s="87" t="s">
        <v>12</v>
      </c>
      <c r="B241" s="87" t="s">
        <v>13</v>
      </c>
      <c r="C241" s="87"/>
      <c r="D241" s="89" t="s">
        <v>14</v>
      </c>
      <c r="E241" s="89"/>
      <c r="F241" s="89" t="s">
        <v>15</v>
      </c>
      <c r="G241" s="89"/>
      <c r="H241" s="101" t="s">
        <v>16</v>
      </c>
      <c r="I241" s="102"/>
      <c r="J241" s="89" t="s">
        <v>17</v>
      </c>
      <c r="K241" s="89"/>
      <c r="L241" s="88" t="s">
        <v>18</v>
      </c>
      <c r="M241" s="88"/>
      <c r="N241" s="88"/>
      <c r="O241" s="88"/>
      <c r="P241" s="88"/>
      <c r="Q241" s="88"/>
      <c r="R241" s="88"/>
      <c r="S241" s="88"/>
      <c r="T241" s="88" t="s">
        <v>19</v>
      </c>
      <c r="U241" s="88"/>
      <c r="V241" s="88"/>
      <c r="W241" s="88"/>
      <c r="X241" s="88"/>
      <c r="Y241" s="88"/>
      <c r="Z241" s="88"/>
      <c r="AA241" s="88"/>
      <c r="AB241" s="86" t="s">
        <v>20</v>
      </c>
    </row>
    <row r="242" spans="1:28" ht="39.75" x14ac:dyDescent="0.25">
      <c r="A242" s="87"/>
      <c r="B242" s="87" t="s">
        <v>21</v>
      </c>
      <c r="C242" s="98" t="s">
        <v>22</v>
      </c>
      <c r="D242" s="87" t="s">
        <v>21</v>
      </c>
      <c r="E242" s="87" t="s">
        <v>22</v>
      </c>
      <c r="F242" s="87" t="s">
        <v>21</v>
      </c>
      <c r="G242" s="87" t="s">
        <v>22</v>
      </c>
      <c r="H242" s="87" t="s">
        <v>21</v>
      </c>
      <c r="I242" s="87" t="s">
        <v>22</v>
      </c>
      <c r="J242" s="87" t="s">
        <v>21</v>
      </c>
      <c r="K242" s="87" t="s">
        <v>22</v>
      </c>
      <c r="L242" s="88" t="s">
        <v>23</v>
      </c>
      <c r="M242" s="88"/>
      <c r="N242" s="88" t="s">
        <v>24</v>
      </c>
      <c r="O242" s="88"/>
      <c r="P242" s="87" t="s">
        <v>25</v>
      </c>
      <c r="Q242" s="87"/>
      <c r="R242" s="87" t="s">
        <v>26</v>
      </c>
      <c r="S242" s="87"/>
      <c r="T242" s="87" t="s">
        <v>27</v>
      </c>
      <c r="U242" s="87"/>
      <c r="V242" s="87" t="s">
        <v>28</v>
      </c>
      <c r="W242" s="87"/>
      <c r="X242" s="87" t="s">
        <v>29</v>
      </c>
      <c r="Y242" s="87"/>
      <c r="Z242" s="87" t="s">
        <v>30</v>
      </c>
      <c r="AA242" s="87"/>
      <c r="AB242" s="86"/>
    </row>
    <row r="243" spans="1:28" s="1" customFormat="1" ht="198.75" x14ac:dyDescent="0.5">
      <c r="A243" s="87"/>
      <c r="B243" s="87"/>
      <c r="C243" s="98"/>
      <c r="D243" s="87"/>
      <c r="E243" s="87"/>
      <c r="F243" s="87"/>
      <c r="G243" s="87"/>
      <c r="H243" s="87"/>
      <c r="I243" s="87"/>
      <c r="J243" s="87"/>
      <c r="K243" s="87"/>
      <c r="L243" s="33" t="s">
        <v>21</v>
      </c>
      <c r="M243" s="33" t="s">
        <v>22</v>
      </c>
      <c r="N243" s="33" t="s">
        <v>21</v>
      </c>
      <c r="O243" s="33" t="s">
        <v>22</v>
      </c>
      <c r="P243" s="33" t="s">
        <v>21</v>
      </c>
      <c r="Q243" s="33" t="s">
        <v>22</v>
      </c>
      <c r="R243" s="33" t="s">
        <v>21</v>
      </c>
      <c r="S243" s="33" t="s">
        <v>22</v>
      </c>
      <c r="T243" s="33" t="s">
        <v>21</v>
      </c>
      <c r="U243" s="33" t="s">
        <v>22</v>
      </c>
      <c r="V243" s="33" t="s">
        <v>21</v>
      </c>
      <c r="W243" s="33" t="s">
        <v>22</v>
      </c>
      <c r="X243" s="33" t="s">
        <v>21</v>
      </c>
      <c r="Y243" s="33" t="s">
        <v>22</v>
      </c>
      <c r="Z243" s="33" t="s">
        <v>21</v>
      </c>
      <c r="AA243" s="33" t="s">
        <v>22</v>
      </c>
      <c r="AB243" s="86"/>
    </row>
    <row r="244" spans="1:28" s="24" customFormat="1" ht="121.5" x14ac:dyDescent="0.6">
      <c r="A244" s="34" t="s">
        <v>77</v>
      </c>
      <c r="B244" s="35" t="s">
        <v>32</v>
      </c>
      <c r="C244" s="35" t="str">
        <f>B244</f>
        <v>150/5</v>
      </c>
      <c r="D244" s="36">
        <v>4.5</v>
      </c>
      <c r="E244" s="36">
        <v>4.5</v>
      </c>
      <c r="F244" s="36">
        <v>8.4</v>
      </c>
      <c r="G244" s="36">
        <v>8.4</v>
      </c>
      <c r="H244" s="36">
        <v>19.8</v>
      </c>
      <c r="I244" s="36">
        <v>19.8</v>
      </c>
      <c r="J244" s="36">
        <v>178.5</v>
      </c>
      <c r="K244" s="36">
        <v>178.5</v>
      </c>
      <c r="L244" s="36">
        <v>0</v>
      </c>
      <c r="M244" s="36">
        <f>L244</f>
        <v>0</v>
      </c>
      <c r="N244" s="36">
        <v>0.03</v>
      </c>
      <c r="O244" s="36">
        <f>N244</f>
        <v>0.03</v>
      </c>
      <c r="P244" s="36">
        <v>0.02</v>
      </c>
      <c r="Q244" s="36">
        <f>P244</f>
        <v>0.02</v>
      </c>
      <c r="R244" s="36">
        <v>20</v>
      </c>
      <c r="S244" s="36">
        <f>R244</f>
        <v>20</v>
      </c>
      <c r="T244" s="36">
        <v>8.4</v>
      </c>
      <c r="U244" s="36">
        <f>T244</f>
        <v>8.4</v>
      </c>
      <c r="V244" s="36">
        <v>29.4</v>
      </c>
      <c r="W244" s="36">
        <f>V244</f>
        <v>29.4</v>
      </c>
      <c r="X244" s="36">
        <v>5.9</v>
      </c>
      <c r="Y244" s="36">
        <f>X244</f>
        <v>5.9</v>
      </c>
      <c r="Z244" s="36">
        <v>0.34</v>
      </c>
      <c r="AA244" s="36">
        <f>Z244</f>
        <v>0.34</v>
      </c>
      <c r="AB244" s="35">
        <v>302</v>
      </c>
    </row>
    <row r="245" spans="1:28" s="24" customFormat="1" ht="81" x14ac:dyDescent="0.6">
      <c r="A245" s="34" t="s">
        <v>33</v>
      </c>
      <c r="B245" s="35">
        <v>18</v>
      </c>
      <c r="C245" s="35">
        <v>18</v>
      </c>
      <c r="D245" s="36">
        <v>1.35</v>
      </c>
      <c r="E245" s="36">
        <v>1.35</v>
      </c>
      <c r="F245" s="36">
        <v>0.52</v>
      </c>
      <c r="G245" s="36">
        <v>0.52</v>
      </c>
      <c r="H245" s="36">
        <v>9.25</v>
      </c>
      <c r="I245" s="36">
        <v>9.25</v>
      </c>
      <c r="J245" s="36">
        <v>47.4</v>
      </c>
      <c r="K245" s="36">
        <v>47.4</v>
      </c>
      <c r="L245" s="36">
        <v>0</v>
      </c>
      <c r="M245" s="36">
        <f t="shared" ref="M245" si="157">L245</f>
        <v>0</v>
      </c>
      <c r="N245" s="36">
        <v>0.02</v>
      </c>
      <c r="O245" s="36">
        <f t="shared" ref="O245" si="158">N245</f>
        <v>0.02</v>
      </c>
      <c r="P245" s="36">
        <v>0</v>
      </c>
      <c r="Q245" s="36">
        <f t="shared" ref="Q245" si="159">P245</f>
        <v>0</v>
      </c>
      <c r="R245" s="36">
        <v>0</v>
      </c>
      <c r="S245" s="36">
        <f t="shared" ref="S245" si="160">R245</f>
        <v>0</v>
      </c>
      <c r="T245" s="36">
        <v>5.94</v>
      </c>
      <c r="U245" s="36">
        <f t="shared" ref="U245" si="161">T245</f>
        <v>5.94</v>
      </c>
      <c r="V245" s="36">
        <v>5.94</v>
      </c>
      <c r="W245" s="36">
        <f t="shared" ref="W245" si="162">V245</f>
        <v>5.94</v>
      </c>
      <c r="X245" s="36">
        <v>10.44</v>
      </c>
      <c r="Y245" s="36">
        <f t="shared" ref="Y245" si="163">X245</f>
        <v>10.44</v>
      </c>
      <c r="Z245" s="36">
        <v>0.8</v>
      </c>
      <c r="AA245" s="36">
        <f t="shared" ref="AA245" si="164">Z245</f>
        <v>0.8</v>
      </c>
      <c r="AB245" s="35" t="s">
        <v>34</v>
      </c>
    </row>
    <row r="246" spans="1:28" s="24" customFormat="1" ht="40.5" x14ac:dyDescent="0.6">
      <c r="A246" s="34" t="s">
        <v>52</v>
      </c>
      <c r="B246" s="35" t="s">
        <v>73</v>
      </c>
      <c r="C246" s="35" t="s">
        <v>73</v>
      </c>
      <c r="D246" s="36">
        <v>0.2</v>
      </c>
      <c r="E246" s="36">
        <v>0.2</v>
      </c>
      <c r="F246" s="36">
        <v>0</v>
      </c>
      <c r="G246" s="36">
        <v>0</v>
      </c>
      <c r="H246" s="36">
        <v>15</v>
      </c>
      <c r="I246" s="36">
        <v>15</v>
      </c>
      <c r="J246" s="36">
        <v>58</v>
      </c>
      <c r="K246" s="36">
        <v>58</v>
      </c>
      <c r="L246" s="36">
        <v>0.02</v>
      </c>
      <c r="M246" s="36">
        <v>0.02</v>
      </c>
      <c r="N246" s="36">
        <v>0</v>
      </c>
      <c r="O246" s="36">
        <v>0</v>
      </c>
      <c r="P246" s="36">
        <v>0</v>
      </c>
      <c r="Q246" s="36">
        <v>0</v>
      </c>
      <c r="R246" s="36">
        <v>0</v>
      </c>
      <c r="S246" s="36">
        <v>0</v>
      </c>
      <c r="T246" s="36">
        <v>1.29</v>
      </c>
      <c r="U246" s="36">
        <v>1.29</v>
      </c>
      <c r="V246" s="36">
        <v>1.6</v>
      </c>
      <c r="W246" s="36">
        <v>1.6</v>
      </c>
      <c r="X246" s="36">
        <v>0.88</v>
      </c>
      <c r="Y246" s="36">
        <v>0.88</v>
      </c>
      <c r="Z246" s="36">
        <v>0.21</v>
      </c>
      <c r="AA246" s="36">
        <v>0.21</v>
      </c>
      <c r="AB246" s="35">
        <v>685</v>
      </c>
    </row>
    <row r="247" spans="1:28" ht="40.5" x14ac:dyDescent="0.25">
      <c r="A247" s="38" t="s">
        <v>35</v>
      </c>
      <c r="B247" s="35"/>
      <c r="C247" s="39"/>
      <c r="D247" s="36">
        <f>SUM(D244:D246)</f>
        <v>6.05</v>
      </c>
      <c r="E247" s="36">
        <f t="shared" ref="E247:AA247" si="165">SUM(E244:E246)</f>
        <v>6.05</v>
      </c>
      <c r="F247" s="36">
        <f t="shared" si="165"/>
        <v>8.92</v>
      </c>
      <c r="G247" s="36">
        <f t="shared" si="165"/>
        <v>8.92</v>
      </c>
      <c r="H247" s="36">
        <f t="shared" si="165"/>
        <v>44.05</v>
      </c>
      <c r="I247" s="36">
        <f t="shared" si="165"/>
        <v>44.05</v>
      </c>
      <c r="J247" s="36">
        <f t="shared" si="165"/>
        <v>283.89999999999998</v>
      </c>
      <c r="K247" s="36">
        <f t="shared" si="165"/>
        <v>283.89999999999998</v>
      </c>
      <c r="L247" s="36">
        <f t="shared" si="165"/>
        <v>0.02</v>
      </c>
      <c r="M247" s="36">
        <f t="shared" si="165"/>
        <v>0.02</v>
      </c>
      <c r="N247" s="36">
        <f t="shared" si="165"/>
        <v>0.05</v>
      </c>
      <c r="O247" s="36">
        <f t="shared" si="165"/>
        <v>0.05</v>
      </c>
      <c r="P247" s="36">
        <f t="shared" si="165"/>
        <v>0.02</v>
      </c>
      <c r="Q247" s="36">
        <f t="shared" si="165"/>
        <v>0.02</v>
      </c>
      <c r="R247" s="36">
        <f t="shared" si="165"/>
        <v>20</v>
      </c>
      <c r="S247" s="36">
        <f t="shared" si="165"/>
        <v>20</v>
      </c>
      <c r="T247" s="36">
        <f t="shared" si="165"/>
        <v>15.629999999999999</v>
      </c>
      <c r="U247" s="36">
        <f t="shared" si="165"/>
        <v>15.629999999999999</v>
      </c>
      <c r="V247" s="36">
        <f t="shared" si="165"/>
        <v>36.94</v>
      </c>
      <c r="W247" s="36">
        <f t="shared" si="165"/>
        <v>36.94</v>
      </c>
      <c r="X247" s="36">
        <f t="shared" si="165"/>
        <v>17.22</v>
      </c>
      <c r="Y247" s="36">
        <f t="shared" si="165"/>
        <v>17.22</v>
      </c>
      <c r="Z247" s="36">
        <f t="shared" si="165"/>
        <v>1.35</v>
      </c>
      <c r="AA247" s="36">
        <f t="shared" si="165"/>
        <v>1.35</v>
      </c>
      <c r="AB247" s="40"/>
    </row>
    <row r="248" spans="1:28" ht="40.5" x14ac:dyDescent="0.25">
      <c r="A248" s="41"/>
      <c r="B248" s="42"/>
      <c r="C248" s="43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6"/>
    </row>
    <row r="249" spans="1:28" ht="40.5" x14ac:dyDescent="0.5">
      <c r="A249" s="30" t="s">
        <v>48</v>
      </c>
      <c r="B249" s="26"/>
      <c r="C249" s="27"/>
      <c r="D249" s="28"/>
      <c r="E249" s="28"/>
      <c r="F249" s="28"/>
      <c r="G249" s="28"/>
      <c r="H249" s="28"/>
      <c r="I249" s="28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29"/>
    </row>
    <row r="250" spans="1:28" ht="39.75" x14ac:dyDescent="0.25">
      <c r="A250" s="87" t="s">
        <v>12</v>
      </c>
      <c r="B250" s="87" t="s">
        <v>13</v>
      </c>
      <c r="C250" s="87"/>
      <c r="D250" s="89" t="s">
        <v>14</v>
      </c>
      <c r="E250" s="89"/>
      <c r="F250" s="89" t="s">
        <v>15</v>
      </c>
      <c r="G250" s="89"/>
      <c r="H250" s="101" t="s">
        <v>16</v>
      </c>
      <c r="I250" s="102"/>
      <c r="J250" s="89" t="s">
        <v>17</v>
      </c>
      <c r="K250" s="89"/>
      <c r="L250" s="88" t="s">
        <v>18</v>
      </c>
      <c r="M250" s="88"/>
      <c r="N250" s="88"/>
      <c r="O250" s="88"/>
      <c r="P250" s="88"/>
      <c r="Q250" s="88"/>
      <c r="R250" s="88"/>
      <c r="S250" s="88"/>
      <c r="T250" s="88" t="s">
        <v>19</v>
      </c>
      <c r="U250" s="88"/>
      <c r="V250" s="88"/>
      <c r="W250" s="88"/>
      <c r="X250" s="88"/>
      <c r="Y250" s="88"/>
      <c r="Z250" s="88"/>
      <c r="AA250" s="88"/>
      <c r="AB250" s="86" t="s">
        <v>20</v>
      </c>
    </row>
    <row r="251" spans="1:28" ht="39.75" x14ac:dyDescent="0.25">
      <c r="A251" s="87"/>
      <c r="B251" s="87" t="s">
        <v>21</v>
      </c>
      <c r="C251" s="98" t="s">
        <v>22</v>
      </c>
      <c r="D251" s="87" t="s">
        <v>21</v>
      </c>
      <c r="E251" s="87" t="s">
        <v>22</v>
      </c>
      <c r="F251" s="87" t="s">
        <v>21</v>
      </c>
      <c r="G251" s="87" t="s">
        <v>22</v>
      </c>
      <c r="H251" s="87" t="s">
        <v>21</v>
      </c>
      <c r="I251" s="87" t="s">
        <v>22</v>
      </c>
      <c r="J251" s="87" t="s">
        <v>21</v>
      </c>
      <c r="K251" s="87" t="s">
        <v>22</v>
      </c>
      <c r="L251" s="88" t="s">
        <v>23</v>
      </c>
      <c r="M251" s="88"/>
      <c r="N251" s="88" t="s">
        <v>24</v>
      </c>
      <c r="O251" s="88"/>
      <c r="P251" s="87" t="s">
        <v>25</v>
      </c>
      <c r="Q251" s="87"/>
      <c r="R251" s="87" t="s">
        <v>26</v>
      </c>
      <c r="S251" s="87"/>
      <c r="T251" s="87" t="s">
        <v>27</v>
      </c>
      <c r="U251" s="87"/>
      <c r="V251" s="87" t="s">
        <v>28</v>
      </c>
      <c r="W251" s="87"/>
      <c r="X251" s="87" t="s">
        <v>29</v>
      </c>
      <c r="Y251" s="87"/>
      <c r="Z251" s="87" t="s">
        <v>30</v>
      </c>
      <c r="AA251" s="87"/>
      <c r="AB251" s="86"/>
    </row>
    <row r="252" spans="1:28" ht="198.75" x14ac:dyDescent="0.25">
      <c r="A252" s="87"/>
      <c r="B252" s="87"/>
      <c r="C252" s="98"/>
      <c r="D252" s="87"/>
      <c r="E252" s="87"/>
      <c r="F252" s="87"/>
      <c r="G252" s="87"/>
      <c r="H252" s="87"/>
      <c r="I252" s="87"/>
      <c r="J252" s="87"/>
      <c r="K252" s="87"/>
      <c r="L252" s="33" t="s">
        <v>21</v>
      </c>
      <c r="M252" s="33" t="s">
        <v>22</v>
      </c>
      <c r="N252" s="33" t="s">
        <v>21</v>
      </c>
      <c r="O252" s="33" t="s">
        <v>22</v>
      </c>
      <c r="P252" s="33" t="s">
        <v>21</v>
      </c>
      <c r="Q252" s="33" t="s">
        <v>22</v>
      </c>
      <c r="R252" s="33" t="s">
        <v>21</v>
      </c>
      <c r="S252" s="33" t="s">
        <v>22</v>
      </c>
      <c r="T252" s="33" t="s">
        <v>21</v>
      </c>
      <c r="U252" s="33" t="s">
        <v>22</v>
      </c>
      <c r="V252" s="33" t="s">
        <v>21</v>
      </c>
      <c r="W252" s="33" t="s">
        <v>22</v>
      </c>
      <c r="X252" s="33" t="s">
        <v>21</v>
      </c>
      <c r="Y252" s="33" t="s">
        <v>22</v>
      </c>
      <c r="Z252" s="33" t="s">
        <v>21</v>
      </c>
      <c r="AA252" s="33" t="s">
        <v>22</v>
      </c>
      <c r="AB252" s="86"/>
    </row>
    <row r="253" spans="1:28" s="24" customFormat="1" ht="83.25" customHeight="1" x14ac:dyDescent="0.6">
      <c r="A253" s="47" t="s">
        <v>99</v>
      </c>
      <c r="B253" s="35">
        <v>50</v>
      </c>
      <c r="C253" s="35">
        <v>50</v>
      </c>
      <c r="D253" s="36">
        <v>0.7</v>
      </c>
      <c r="E253" s="36">
        <v>0.70000000000000007</v>
      </c>
      <c r="F253" s="36">
        <v>2.0499999999999998</v>
      </c>
      <c r="G253" s="36">
        <v>2.0499999999999998</v>
      </c>
      <c r="H253" s="36">
        <v>1.65</v>
      </c>
      <c r="I253" s="36">
        <v>1.65</v>
      </c>
      <c r="J253" s="36">
        <v>63.9</v>
      </c>
      <c r="K253" s="36">
        <v>63.9</v>
      </c>
      <c r="L253" s="59">
        <v>0</v>
      </c>
      <c r="M253" s="36">
        <v>0</v>
      </c>
      <c r="N253" s="36">
        <v>10</v>
      </c>
      <c r="O253" s="36">
        <v>10</v>
      </c>
      <c r="P253" s="36">
        <v>0</v>
      </c>
      <c r="Q253" s="36">
        <v>0</v>
      </c>
      <c r="R253" s="36">
        <v>0</v>
      </c>
      <c r="S253" s="36">
        <v>0</v>
      </c>
      <c r="T253" s="36">
        <v>18</v>
      </c>
      <c r="U253" s="36">
        <v>18</v>
      </c>
      <c r="V253" s="36">
        <v>12</v>
      </c>
      <c r="W253" s="36">
        <v>12</v>
      </c>
      <c r="X253" s="36">
        <v>0</v>
      </c>
      <c r="Y253" s="36">
        <v>0</v>
      </c>
      <c r="Z253" s="36">
        <v>0.1</v>
      </c>
      <c r="AA253" s="36">
        <v>0.1</v>
      </c>
      <c r="AB253" s="35">
        <v>33</v>
      </c>
    </row>
    <row r="254" spans="1:28" s="24" customFormat="1" ht="53.25" customHeight="1" x14ac:dyDescent="0.6">
      <c r="A254" s="34" t="s">
        <v>94</v>
      </c>
      <c r="B254" s="68" t="s">
        <v>37</v>
      </c>
      <c r="C254" s="35" t="s">
        <v>38</v>
      </c>
      <c r="D254" s="36">
        <v>2.3199999999999998</v>
      </c>
      <c r="E254" s="36">
        <v>2.9</v>
      </c>
      <c r="F254" s="36">
        <v>2</v>
      </c>
      <c r="G254" s="36">
        <v>5.3</v>
      </c>
      <c r="H254" s="36">
        <v>16.8</v>
      </c>
      <c r="I254" s="36">
        <v>21</v>
      </c>
      <c r="J254" s="36">
        <v>96</v>
      </c>
      <c r="K254" s="36">
        <v>121</v>
      </c>
      <c r="L254" s="36">
        <v>8.23</v>
      </c>
      <c r="M254" s="36">
        <f t="shared" ref="M254" si="166">L254</f>
        <v>8.23</v>
      </c>
      <c r="N254" s="36">
        <v>0.04</v>
      </c>
      <c r="O254" s="36">
        <f t="shared" ref="O254" si="167">N254</f>
        <v>0.04</v>
      </c>
      <c r="P254" s="36">
        <v>0.03</v>
      </c>
      <c r="Q254" s="36">
        <f t="shared" ref="Q254" si="168">P254</f>
        <v>0.03</v>
      </c>
      <c r="R254" s="36">
        <v>0</v>
      </c>
      <c r="S254" s="36">
        <f t="shared" ref="S254" si="169">R254</f>
        <v>0</v>
      </c>
      <c r="T254" s="36">
        <v>35.5</v>
      </c>
      <c r="U254" s="36">
        <f t="shared" ref="U254" si="170">T254</f>
        <v>35.5</v>
      </c>
      <c r="V254" s="36">
        <v>42.58</v>
      </c>
      <c r="W254" s="36">
        <f t="shared" ref="W254" si="171">V254</f>
        <v>42.58</v>
      </c>
      <c r="X254" s="36">
        <v>21</v>
      </c>
      <c r="Y254" s="36">
        <f t="shared" ref="Y254" si="172">X254</f>
        <v>21</v>
      </c>
      <c r="Z254" s="36">
        <v>0.95</v>
      </c>
      <c r="AA254" s="36">
        <f t="shared" ref="AA254" si="173">Z254</f>
        <v>0.95</v>
      </c>
      <c r="AB254" s="35">
        <v>110</v>
      </c>
    </row>
    <row r="255" spans="1:28" s="24" customFormat="1" ht="92.25" customHeight="1" x14ac:dyDescent="0.6">
      <c r="A255" s="34" t="s">
        <v>49</v>
      </c>
      <c r="B255" s="35">
        <v>150</v>
      </c>
      <c r="C255" s="35">
        <v>180</v>
      </c>
      <c r="D255" s="36">
        <v>8.4</v>
      </c>
      <c r="E255" s="36">
        <v>8.4</v>
      </c>
      <c r="F255" s="36">
        <v>10.8</v>
      </c>
      <c r="G255" s="36">
        <v>10.8</v>
      </c>
      <c r="H255" s="36">
        <v>41.25</v>
      </c>
      <c r="I255" s="36">
        <v>41.25</v>
      </c>
      <c r="J255" s="36">
        <v>303</v>
      </c>
      <c r="K255" s="36">
        <v>363.6</v>
      </c>
      <c r="L255" s="36">
        <v>0</v>
      </c>
      <c r="M255" s="36">
        <v>0</v>
      </c>
      <c r="N255" s="36">
        <v>0.98</v>
      </c>
      <c r="O255" s="36">
        <v>0.98</v>
      </c>
      <c r="P255" s="36">
        <v>0.06</v>
      </c>
      <c r="Q255" s="36">
        <v>0.06</v>
      </c>
      <c r="R255" s="36">
        <v>21</v>
      </c>
      <c r="S255" s="36">
        <v>21</v>
      </c>
      <c r="T255" s="36">
        <v>4.8600000000000003</v>
      </c>
      <c r="U255" s="36">
        <v>4.8600000000000003</v>
      </c>
      <c r="V255" s="36">
        <v>37.17</v>
      </c>
      <c r="W255" s="36">
        <v>37.17</v>
      </c>
      <c r="X255" s="36">
        <v>21.15</v>
      </c>
      <c r="Y255" s="36">
        <v>21.15</v>
      </c>
      <c r="Z255" s="36">
        <v>1.1100000000000001</v>
      </c>
      <c r="AA255" s="36">
        <v>1.1100000000000001</v>
      </c>
      <c r="AB255" s="35">
        <v>516</v>
      </c>
    </row>
    <row r="256" spans="1:28" s="24" customFormat="1" ht="81" x14ac:dyDescent="0.6">
      <c r="A256" s="34" t="s">
        <v>70</v>
      </c>
      <c r="B256" s="35" t="s">
        <v>68</v>
      </c>
      <c r="C256" s="35" t="s">
        <v>68</v>
      </c>
      <c r="D256" s="36">
        <v>10.55</v>
      </c>
      <c r="E256" s="36">
        <v>10.55</v>
      </c>
      <c r="F256" s="36">
        <v>7</v>
      </c>
      <c r="G256" s="36">
        <v>7</v>
      </c>
      <c r="H256" s="36">
        <v>1.61</v>
      </c>
      <c r="I256" s="36">
        <v>1.61</v>
      </c>
      <c r="J256" s="36">
        <v>295.83999999999997</v>
      </c>
      <c r="K256" s="36">
        <v>295.83999999999997</v>
      </c>
      <c r="L256" s="36">
        <v>0.05</v>
      </c>
      <c r="M256" s="36">
        <v>0.05</v>
      </c>
      <c r="N256" s="36">
        <v>0.37</v>
      </c>
      <c r="O256" s="36">
        <v>0.37</v>
      </c>
      <c r="P256" s="36">
        <v>11.83</v>
      </c>
      <c r="Q256" s="36">
        <v>98.95</v>
      </c>
      <c r="R256" s="36">
        <v>21.11</v>
      </c>
      <c r="S256" s="36">
        <v>2.21</v>
      </c>
      <c r="T256" s="36">
        <v>0</v>
      </c>
      <c r="U256" s="36">
        <v>0</v>
      </c>
      <c r="V256" s="36">
        <v>5.8333333333333334E-2</v>
      </c>
      <c r="W256" s="36">
        <v>0.06</v>
      </c>
      <c r="X256" s="36">
        <v>0.875</v>
      </c>
      <c r="Y256" s="36">
        <v>0.37</v>
      </c>
      <c r="Z256" s="36">
        <v>0.37</v>
      </c>
      <c r="AA256" s="36">
        <v>11.83</v>
      </c>
      <c r="AB256" s="35">
        <v>508</v>
      </c>
    </row>
    <row r="257" spans="1:28" s="24" customFormat="1" ht="40.5" x14ac:dyDescent="0.6">
      <c r="A257" s="34" t="s">
        <v>52</v>
      </c>
      <c r="B257" s="35" t="s">
        <v>73</v>
      </c>
      <c r="C257" s="35" t="s">
        <v>73</v>
      </c>
      <c r="D257" s="36">
        <v>0.2</v>
      </c>
      <c r="E257" s="36">
        <v>0.2</v>
      </c>
      <c r="F257" s="36">
        <v>0</v>
      </c>
      <c r="G257" s="36">
        <v>0</v>
      </c>
      <c r="H257" s="36">
        <v>15</v>
      </c>
      <c r="I257" s="36">
        <v>15</v>
      </c>
      <c r="J257" s="36">
        <v>58</v>
      </c>
      <c r="K257" s="36">
        <v>58</v>
      </c>
      <c r="L257" s="36">
        <v>0.02</v>
      </c>
      <c r="M257" s="36">
        <v>0.02</v>
      </c>
      <c r="N257" s="36">
        <v>0</v>
      </c>
      <c r="O257" s="36">
        <v>0</v>
      </c>
      <c r="P257" s="36">
        <v>0</v>
      </c>
      <c r="Q257" s="36">
        <v>0</v>
      </c>
      <c r="R257" s="36">
        <v>0</v>
      </c>
      <c r="S257" s="36">
        <v>0</v>
      </c>
      <c r="T257" s="36">
        <v>1.29</v>
      </c>
      <c r="U257" s="36">
        <v>1.29</v>
      </c>
      <c r="V257" s="36">
        <v>1.6</v>
      </c>
      <c r="W257" s="36">
        <v>1.6</v>
      </c>
      <c r="X257" s="36">
        <v>0.88</v>
      </c>
      <c r="Y257" s="36">
        <v>0.88</v>
      </c>
      <c r="Z257" s="36">
        <v>0.21</v>
      </c>
      <c r="AA257" s="36">
        <v>0.21</v>
      </c>
      <c r="AB257" s="35">
        <v>685</v>
      </c>
    </row>
    <row r="258" spans="1:28" s="24" customFormat="1" ht="58.5" customHeight="1" x14ac:dyDescent="0.6">
      <c r="A258" s="34" t="s">
        <v>41</v>
      </c>
      <c r="B258" s="35">
        <v>32.5</v>
      </c>
      <c r="C258" s="35">
        <v>32.5</v>
      </c>
      <c r="D258" s="36">
        <v>2.5024999999999999</v>
      </c>
      <c r="E258" s="36">
        <v>2.5024999999999999</v>
      </c>
      <c r="F258" s="36">
        <v>0.45500000000000002</v>
      </c>
      <c r="G258" s="36">
        <v>0.45500000000000002</v>
      </c>
      <c r="H258" s="36">
        <v>12.2525</v>
      </c>
      <c r="I258" s="36">
        <v>12.2525</v>
      </c>
      <c r="J258" s="36">
        <v>13.22</v>
      </c>
      <c r="K258" s="36">
        <v>13.22</v>
      </c>
      <c r="L258" s="36">
        <v>0</v>
      </c>
      <c r="M258" s="36">
        <v>0</v>
      </c>
      <c r="N258" s="36">
        <v>0.03</v>
      </c>
      <c r="O258" s="36">
        <v>0.03</v>
      </c>
      <c r="P258" s="36">
        <v>0</v>
      </c>
      <c r="Q258" s="36">
        <v>0</v>
      </c>
      <c r="R258" s="36">
        <v>0</v>
      </c>
      <c r="S258" s="36">
        <v>0</v>
      </c>
      <c r="T258" s="36">
        <v>11.62</v>
      </c>
      <c r="U258" s="36">
        <v>11.62</v>
      </c>
      <c r="V258" s="36">
        <v>22.86</v>
      </c>
      <c r="W258" s="36">
        <v>22.86</v>
      </c>
      <c r="X258" s="36">
        <v>20.420000000000002</v>
      </c>
      <c r="Y258" s="36">
        <v>20.420000000000002</v>
      </c>
      <c r="Z258" s="36">
        <v>1.58</v>
      </c>
      <c r="AA258" s="36">
        <v>1.58</v>
      </c>
      <c r="AB258" s="35" t="s">
        <v>34</v>
      </c>
    </row>
    <row r="259" spans="1:28" ht="40.5" x14ac:dyDescent="0.25">
      <c r="A259" s="48" t="s">
        <v>35</v>
      </c>
      <c r="B259" s="49"/>
      <c r="C259" s="50"/>
      <c r="D259" s="52">
        <f t="shared" ref="D259:AA259" si="174">SUM(D253:D258)</f>
        <v>24.672499999999999</v>
      </c>
      <c r="E259" s="52">
        <f t="shared" si="174"/>
        <v>25.252500000000001</v>
      </c>
      <c r="F259" s="52">
        <f t="shared" si="174"/>
        <v>22.305</v>
      </c>
      <c r="G259" s="52">
        <f t="shared" si="174"/>
        <v>25.604999999999997</v>
      </c>
      <c r="H259" s="52">
        <f t="shared" si="174"/>
        <v>88.5625</v>
      </c>
      <c r="I259" s="52">
        <f t="shared" si="174"/>
        <v>92.762500000000003</v>
      </c>
      <c r="J259" s="52">
        <f t="shared" si="174"/>
        <v>829.96</v>
      </c>
      <c r="K259" s="52">
        <f t="shared" si="174"/>
        <v>915.56</v>
      </c>
      <c r="L259" s="52">
        <f t="shared" si="174"/>
        <v>8.3000000000000007</v>
      </c>
      <c r="M259" s="52">
        <f t="shared" si="174"/>
        <v>8.3000000000000007</v>
      </c>
      <c r="N259" s="36">
        <f t="shared" si="174"/>
        <v>11.419999999999998</v>
      </c>
      <c r="O259" s="36">
        <f t="shared" si="174"/>
        <v>11.419999999999998</v>
      </c>
      <c r="P259" s="36">
        <f t="shared" si="174"/>
        <v>11.92</v>
      </c>
      <c r="Q259" s="36">
        <f t="shared" si="174"/>
        <v>99.04</v>
      </c>
      <c r="R259" s="36">
        <f t="shared" si="174"/>
        <v>42.11</v>
      </c>
      <c r="S259" s="36">
        <f t="shared" si="174"/>
        <v>23.21</v>
      </c>
      <c r="T259" s="36">
        <f t="shared" si="174"/>
        <v>71.27</v>
      </c>
      <c r="U259" s="36">
        <f t="shared" si="174"/>
        <v>71.27</v>
      </c>
      <c r="V259" s="36">
        <f t="shared" si="174"/>
        <v>116.26833333333333</v>
      </c>
      <c r="W259" s="36">
        <f t="shared" si="174"/>
        <v>116.27</v>
      </c>
      <c r="X259" s="36">
        <f t="shared" si="174"/>
        <v>64.325000000000003</v>
      </c>
      <c r="Y259" s="36">
        <f t="shared" si="174"/>
        <v>63.82</v>
      </c>
      <c r="Z259" s="36">
        <f t="shared" si="174"/>
        <v>4.32</v>
      </c>
      <c r="AA259" s="36">
        <f t="shared" si="174"/>
        <v>15.780000000000001</v>
      </c>
      <c r="AB259" s="40"/>
    </row>
    <row r="260" spans="1:28" ht="40.5" x14ac:dyDescent="0.25">
      <c r="A260" s="41"/>
      <c r="B260" s="42"/>
      <c r="C260" s="43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6"/>
    </row>
    <row r="261" spans="1:28" ht="40.5" x14ac:dyDescent="0.55000000000000004">
      <c r="A261" s="30" t="s">
        <v>78</v>
      </c>
      <c r="B261" s="42"/>
      <c r="C261" s="42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53"/>
    </row>
    <row r="262" spans="1:28" ht="39.75" x14ac:dyDescent="0.25">
      <c r="A262" s="87" t="s">
        <v>12</v>
      </c>
      <c r="B262" s="87" t="s">
        <v>13</v>
      </c>
      <c r="C262" s="87"/>
      <c r="D262" s="89" t="s">
        <v>14</v>
      </c>
      <c r="E262" s="89"/>
      <c r="F262" s="89" t="s">
        <v>15</v>
      </c>
      <c r="G262" s="89"/>
      <c r="H262" s="89" t="s">
        <v>16</v>
      </c>
      <c r="I262" s="89"/>
      <c r="J262" s="89" t="s">
        <v>17</v>
      </c>
      <c r="K262" s="89"/>
      <c r="L262" s="88" t="s">
        <v>18</v>
      </c>
      <c r="M262" s="88"/>
      <c r="N262" s="88"/>
      <c r="O262" s="88"/>
      <c r="P262" s="88"/>
      <c r="Q262" s="88"/>
      <c r="R262" s="88"/>
      <c r="S262" s="88"/>
      <c r="T262" s="88" t="s">
        <v>19</v>
      </c>
      <c r="U262" s="88"/>
      <c r="V262" s="88"/>
      <c r="W262" s="88"/>
      <c r="X262" s="88"/>
      <c r="Y262" s="88"/>
      <c r="Z262" s="88"/>
      <c r="AA262" s="88"/>
      <c r="AB262" s="86" t="s">
        <v>20</v>
      </c>
    </row>
    <row r="263" spans="1:28" ht="39.75" x14ac:dyDescent="0.25">
      <c r="A263" s="87"/>
      <c r="B263" s="87" t="s">
        <v>21</v>
      </c>
      <c r="C263" s="87" t="s">
        <v>22</v>
      </c>
      <c r="D263" s="87" t="s">
        <v>21</v>
      </c>
      <c r="E263" s="87" t="s">
        <v>22</v>
      </c>
      <c r="F263" s="87" t="s">
        <v>21</v>
      </c>
      <c r="G263" s="87" t="s">
        <v>22</v>
      </c>
      <c r="H263" s="87" t="s">
        <v>21</v>
      </c>
      <c r="I263" s="87" t="s">
        <v>22</v>
      </c>
      <c r="J263" s="87" t="s">
        <v>21</v>
      </c>
      <c r="K263" s="87" t="s">
        <v>22</v>
      </c>
      <c r="L263" s="88" t="s">
        <v>23</v>
      </c>
      <c r="M263" s="88"/>
      <c r="N263" s="88" t="s">
        <v>24</v>
      </c>
      <c r="O263" s="88"/>
      <c r="P263" s="87" t="s">
        <v>25</v>
      </c>
      <c r="Q263" s="87"/>
      <c r="R263" s="87" t="s">
        <v>26</v>
      </c>
      <c r="S263" s="87"/>
      <c r="T263" s="87" t="s">
        <v>27</v>
      </c>
      <c r="U263" s="87"/>
      <c r="V263" s="87" t="s">
        <v>28</v>
      </c>
      <c r="W263" s="87"/>
      <c r="X263" s="87" t="s">
        <v>29</v>
      </c>
      <c r="Y263" s="87"/>
      <c r="Z263" s="87" t="s">
        <v>30</v>
      </c>
      <c r="AA263" s="87"/>
      <c r="AB263" s="86"/>
    </row>
    <row r="264" spans="1:28" ht="198.75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33" t="s">
        <v>21</v>
      </c>
      <c r="M264" s="33" t="s">
        <v>22</v>
      </c>
      <c r="N264" s="33" t="s">
        <v>21</v>
      </c>
      <c r="O264" s="33" t="s">
        <v>22</v>
      </c>
      <c r="P264" s="33" t="s">
        <v>21</v>
      </c>
      <c r="Q264" s="33" t="s">
        <v>22</v>
      </c>
      <c r="R264" s="33" t="s">
        <v>21</v>
      </c>
      <c r="S264" s="33" t="s">
        <v>22</v>
      </c>
      <c r="T264" s="33" t="s">
        <v>21</v>
      </c>
      <c r="U264" s="33" t="s">
        <v>22</v>
      </c>
      <c r="V264" s="33" t="s">
        <v>21</v>
      </c>
      <c r="W264" s="33" t="s">
        <v>22</v>
      </c>
      <c r="X264" s="33" t="s">
        <v>21</v>
      </c>
      <c r="Y264" s="33" t="s">
        <v>22</v>
      </c>
      <c r="Z264" s="33" t="s">
        <v>21</v>
      </c>
      <c r="AA264" s="33" t="s">
        <v>22</v>
      </c>
      <c r="AB264" s="86"/>
    </row>
    <row r="265" spans="1:28" s="24" customFormat="1" ht="121.5" x14ac:dyDescent="0.6">
      <c r="A265" s="54" t="s">
        <v>85</v>
      </c>
      <c r="B265" s="35">
        <v>60</v>
      </c>
      <c r="C265" s="35">
        <v>60</v>
      </c>
      <c r="D265" s="36">
        <v>9.5</v>
      </c>
      <c r="E265" s="36">
        <v>9.5</v>
      </c>
      <c r="F265" s="36">
        <v>7.75</v>
      </c>
      <c r="G265" s="36">
        <v>7.75</v>
      </c>
      <c r="H265" s="36">
        <v>30.45</v>
      </c>
      <c r="I265" s="36">
        <v>30.45</v>
      </c>
      <c r="J265" s="37">
        <f>264/30*60</f>
        <v>528</v>
      </c>
      <c r="K265" s="37">
        <v>528</v>
      </c>
      <c r="L265" s="37">
        <v>0.03</v>
      </c>
      <c r="M265" s="37">
        <v>0.03</v>
      </c>
      <c r="N265" s="37">
        <v>0.98</v>
      </c>
      <c r="O265" s="37">
        <v>0.98</v>
      </c>
      <c r="P265" s="37">
        <v>0.03</v>
      </c>
      <c r="Q265" s="37">
        <v>0.03</v>
      </c>
      <c r="R265" s="37">
        <v>0</v>
      </c>
      <c r="S265" s="37">
        <v>0</v>
      </c>
      <c r="T265" s="37">
        <v>90.8</v>
      </c>
      <c r="U265" s="37">
        <v>90.8</v>
      </c>
      <c r="V265" s="37">
        <v>0.37</v>
      </c>
      <c r="W265" s="37">
        <v>0.37</v>
      </c>
      <c r="X265" s="37">
        <v>0</v>
      </c>
      <c r="Y265" s="37">
        <v>0</v>
      </c>
      <c r="Z265" s="37">
        <v>0</v>
      </c>
      <c r="AA265" s="37">
        <v>0</v>
      </c>
      <c r="AB265" s="35">
        <v>43</v>
      </c>
    </row>
    <row r="266" spans="1:28" s="24" customFormat="1" ht="89.25" customHeight="1" x14ac:dyDescent="0.6">
      <c r="A266" s="34" t="s">
        <v>80</v>
      </c>
      <c r="B266" s="35">
        <v>200</v>
      </c>
      <c r="C266" s="35">
        <v>200</v>
      </c>
      <c r="D266" s="36">
        <v>0.2</v>
      </c>
      <c r="E266" s="36">
        <v>0.2</v>
      </c>
      <c r="F266" s="36">
        <v>0</v>
      </c>
      <c r="G266" s="36">
        <v>0</v>
      </c>
      <c r="H266" s="36">
        <v>35.799999999999997</v>
      </c>
      <c r="I266" s="36">
        <v>35.799999999999997</v>
      </c>
      <c r="J266" s="36">
        <v>142</v>
      </c>
      <c r="K266" s="36">
        <v>142</v>
      </c>
      <c r="L266" s="36">
        <v>0.02</v>
      </c>
      <c r="M266" s="36">
        <v>0.02</v>
      </c>
      <c r="N266" s="36">
        <v>0</v>
      </c>
      <c r="O266" s="36">
        <v>0</v>
      </c>
      <c r="P266" s="36">
        <v>0</v>
      </c>
      <c r="Q266" s="36">
        <v>0</v>
      </c>
      <c r="R266" s="36">
        <v>0</v>
      </c>
      <c r="S266" s="36">
        <v>0</v>
      </c>
      <c r="T266" s="36">
        <v>1.29</v>
      </c>
      <c r="U266" s="36">
        <v>1.29</v>
      </c>
      <c r="V266" s="36">
        <v>1.6</v>
      </c>
      <c r="W266" s="36">
        <v>1.6</v>
      </c>
      <c r="X266" s="36">
        <v>0.88</v>
      </c>
      <c r="Y266" s="36">
        <v>0.88</v>
      </c>
      <c r="Z266" s="36">
        <v>0.21</v>
      </c>
      <c r="AA266" s="36">
        <v>0.21</v>
      </c>
      <c r="AB266" s="35">
        <v>685</v>
      </c>
    </row>
    <row r="267" spans="1:28" ht="56.25" customHeight="1" x14ac:dyDescent="0.25">
      <c r="A267" s="38" t="s">
        <v>35</v>
      </c>
      <c r="B267" s="35"/>
      <c r="C267" s="35"/>
      <c r="D267" s="36">
        <f>D265+D266</f>
        <v>9.6999999999999993</v>
      </c>
      <c r="E267" s="36">
        <f t="shared" ref="E267:AA267" si="175">E265+E266</f>
        <v>9.6999999999999993</v>
      </c>
      <c r="F267" s="36">
        <f t="shared" si="175"/>
        <v>7.75</v>
      </c>
      <c r="G267" s="36">
        <f t="shared" si="175"/>
        <v>7.75</v>
      </c>
      <c r="H267" s="36">
        <f t="shared" si="175"/>
        <v>66.25</v>
      </c>
      <c r="I267" s="36">
        <f t="shared" si="175"/>
        <v>66.25</v>
      </c>
      <c r="J267" s="36">
        <f t="shared" si="175"/>
        <v>670</v>
      </c>
      <c r="K267" s="36">
        <f t="shared" si="175"/>
        <v>670</v>
      </c>
      <c r="L267" s="36">
        <f t="shared" si="175"/>
        <v>0.05</v>
      </c>
      <c r="M267" s="36">
        <f t="shared" si="175"/>
        <v>0.05</v>
      </c>
      <c r="N267" s="36">
        <f t="shared" si="175"/>
        <v>0.98</v>
      </c>
      <c r="O267" s="36">
        <f t="shared" si="175"/>
        <v>0.98</v>
      </c>
      <c r="P267" s="36">
        <f t="shared" si="175"/>
        <v>0.03</v>
      </c>
      <c r="Q267" s="36">
        <f t="shared" si="175"/>
        <v>0.03</v>
      </c>
      <c r="R267" s="36">
        <f t="shared" si="175"/>
        <v>0</v>
      </c>
      <c r="S267" s="36">
        <f t="shared" si="175"/>
        <v>0</v>
      </c>
      <c r="T267" s="36">
        <f t="shared" si="175"/>
        <v>92.09</v>
      </c>
      <c r="U267" s="36">
        <f t="shared" si="175"/>
        <v>92.09</v>
      </c>
      <c r="V267" s="36">
        <f t="shared" si="175"/>
        <v>1.9700000000000002</v>
      </c>
      <c r="W267" s="36">
        <f t="shared" si="175"/>
        <v>1.9700000000000002</v>
      </c>
      <c r="X267" s="36">
        <f t="shared" si="175"/>
        <v>0.88</v>
      </c>
      <c r="Y267" s="36">
        <f t="shared" si="175"/>
        <v>0.88</v>
      </c>
      <c r="Z267" s="36">
        <f t="shared" si="175"/>
        <v>0.21</v>
      </c>
      <c r="AA267" s="36">
        <f t="shared" si="175"/>
        <v>0.21</v>
      </c>
      <c r="AB267" s="35">
        <v>433</v>
      </c>
    </row>
    <row r="268" spans="1:28" ht="56.25" customHeight="1" x14ac:dyDescent="0.55000000000000004">
      <c r="A268" s="38" t="s">
        <v>42</v>
      </c>
      <c r="B268" s="35"/>
      <c r="C268" s="35"/>
      <c r="D268" s="36">
        <f t="shared" ref="D268:AA268" si="176">D267+D258+D244</f>
        <v>16.702500000000001</v>
      </c>
      <c r="E268" s="36">
        <f t="shared" si="176"/>
        <v>16.702500000000001</v>
      </c>
      <c r="F268" s="36">
        <f t="shared" si="176"/>
        <v>16.605</v>
      </c>
      <c r="G268" s="36">
        <f t="shared" si="176"/>
        <v>16.605</v>
      </c>
      <c r="H268" s="36">
        <f t="shared" si="176"/>
        <v>98.302499999999995</v>
      </c>
      <c r="I268" s="36">
        <f t="shared" si="176"/>
        <v>98.302499999999995</v>
      </c>
      <c r="J268" s="36">
        <f>J267+J259+J247</f>
        <v>1783.8600000000001</v>
      </c>
      <c r="K268" s="36">
        <f>K267+K259+K247</f>
        <v>1869.46</v>
      </c>
      <c r="L268" s="36">
        <f t="shared" si="176"/>
        <v>0.05</v>
      </c>
      <c r="M268" s="36">
        <f t="shared" si="176"/>
        <v>0.05</v>
      </c>
      <c r="N268" s="36">
        <f t="shared" si="176"/>
        <v>1.04</v>
      </c>
      <c r="O268" s="36">
        <f t="shared" si="176"/>
        <v>1.04</v>
      </c>
      <c r="P268" s="36">
        <f t="shared" si="176"/>
        <v>0.05</v>
      </c>
      <c r="Q268" s="36">
        <f t="shared" si="176"/>
        <v>0.05</v>
      </c>
      <c r="R268" s="36">
        <f t="shared" si="176"/>
        <v>20</v>
      </c>
      <c r="S268" s="36">
        <f t="shared" si="176"/>
        <v>20</v>
      </c>
      <c r="T268" s="36">
        <f t="shared" si="176"/>
        <v>112.11000000000001</v>
      </c>
      <c r="U268" s="36">
        <f t="shared" si="176"/>
        <v>112.11000000000001</v>
      </c>
      <c r="V268" s="36">
        <f t="shared" si="176"/>
        <v>54.23</v>
      </c>
      <c r="W268" s="36">
        <f t="shared" si="176"/>
        <v>54.23</v>
      </c>
      <c r="X268" s="36">
        <f t="shared" si="176"/>
        <v>27.200000000000003</v>
      </c>
      <c r="Y268" s="36">
        <f t="shared" si="176"/>
        <v>27.200000000000003</v>
      </c>
      <c r="Z268" s="36">
        <f t="shared" si="176"/>
        <v>2.13</v>
      </c>
      <c r="AA268" s="36">
        <f t="shared" si="176"/>
        <v>2.13</v>
      </c>
      <c r="AB268" s="55"/>
    </row>
    <row r="269" spans="1:28" ht="40.5" x14ac:dyDescent="0.25">
      <c r="A269" s="41"/>
      <c r="B269" s="42"/>
      <c r="C269" s="43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6"/>
    </row>
    <row r="270" spans="1:28" ht="40.5" x14ac:dyDescent="0.55000000000000004">
      <c r="A270" s="30" t="s">
        <v>64</v>
      </c>
      <c r="B270" s="26"/>
      <c r="C270" s="27"/>
      <c r="D270" s="28"/>
      <c r="E270" s="28"/>
      <c r="F270" s="28"/>
      <c r="G270" s="28"/>
      <c r="H270" s="28"/>
      <c r="I270" s="28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2"/>
    </row>
    <row r="271" spans="1:28" ht="40.5" x14ac:dyDescent="0.55000000000000004">
      <c r="A271" s="30" t="s">
        <v>11</v>
      </c>
      <c r="B271" s="56"/>
      <c r="C271" s="57"/>
      <c r="D271" s="28"/>
      <c r="E271" s="28"/>
      <c r="F271" s="28"/>
      <c r="G271" s="28"/>
      <c r="H271" s="28"/>
      <c r="I271" s="28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2"/>
    </row>
    <row r="272" spans="1:28" ht="39.75" x14ac:dyDescent="0.25">
      <c r="A272" s="87" t="s">
        <v>12</v>
      </c>
      <c r="B272" s="87" t="s">
        <v>13</v>
      </c>
      <c r="C272" s="87"/>
      <c r="D272" s="89" t="s">
        <v>14</v>
      </c>
      <c r="E272" s="89"/>
      <c r="F272" s="89" t="s">
        <v>15</v>
      </c>
      <c r="G272" s="89"/>
      <c r="H272" s="101" t="s">
        <v>16</v>
      </c>
      <c r="I272" s="102"/>
      <c r="J272" s="89" t="s">
        <v>17</v>
      </c>
      <c r="K272" s="89"/>
      <c r="L272" s="88" t="s">
        <v>18</v>
      </c>
      <c r="M272" s="88"/>
      <c r="N272" s="88"/>
      <c r="O272" s="88"/>
      <c r="P272" s="88"/>
      <c r="Q272" s="88"/>
      <c r="R272" s="88"/>
      <c r="S272" s="88"/>
      <c r="T272" s="88" t="s">
        <v>19</v>
      </c>
      <c r="U272" s="88"/>
      <c r="V272" s="88"/>
      <c r="W272" s="88"/>
      <c r="X272" s="88"/>
      <c r="Y272" s="88"/>
      <c r="Z272" s="88"/>
      <c r="AA272" s="88"/>
      <c r="AB272" s="86" t="s">
        <v>20</v>
      </c>
    </row>
    <row r="273" spans="1:28" ht="39.75" x14ac:dyDescent="0.25">
      <c r="A273" s="87"/>
      <c r="B273" s="87" t="s">
        <v>21</v>
      </c>
      <c r="C273" s="98" t="s">
        <v>22</v>
      </c>
      <c r="D273" s="87" t="s">
        <v>21</v>
      </c>
      <c r="E273" s="87" t="s">
        <v>22</v>
      </c>
      <c r="F273" s="87" t="s">
        <v>21</v>
      </c>
      <c r="G273" s="87" t="s">
        <v>22</v>
      </c>
      <c r="H273" s="87" t="s">
        <v>21</v>
      </c>
      <c r="I273" s="87" t="s">
        <v>22</v>
      </c>
      <c r="J273" s="87" t="s">
        <v>21</v>
      </c>
      <c r="K273" s="87" t="s">
        <v>22</v>
      </c>
      <c r="L273" s="88" t="s">
        <v>23</v>
      </c>
      <c r="M273" s="88"/>
      <c r="N273" s="88" t="s">
        <v>24</v>
      </c>
      <c r="O273" s="88"/>
      <c r="P273" s="87" t="s">
        <v>25</v>
      </c>
      <c r="Q273" s="87"/>
      <c r="R273" s="87" t="s">
        <v>26</v>
      </c>
      <c r="S273" s="87"/>
      <c r="T273" s="87" t="s">
        <v>27</v>
      </c>
      <c r="U273" s="87"/>
      <c r="V273" s="87" t="s">
        <v>28</v>
      </c>
      <c r="W273" s="87"/>
      <c r="X273" s="87" t="s">
        <v>29</v>
      </c>
      <c r="Y273" s="87"/>
      <c r="Z273" s="87" t="s">
        <v>30</v>
      </c>
      <c r="AA273" s="87"/>
      <c r="AB273" s="86"/>
    </row>
    <row r="274" spans="1:28" ht="198.75" x14ac:dyDescent="0.25">
      <c r="A274" s="87"/>
      <c r="B274" s="87"/>
      <c r="C274" s="98"/>
      <c r="D274" s="87"/>
      <c r="E274" s="87"/>
      <c r="F274" s="87"/>
      <c r="G274" s="87"/>
      <c r="H274" s="87"/>
      <c r="I274" s="87"/>
      <c r="J274" s="87"/>
      <c r="K274" s="87"/>
      <c r="L274" s="33" t="s">
        <v>21</v>
      </c>
      <c r="M274" s="33" t="s">
        <v>22</v>
      </c>
      <c r="N274" s="33" t="s">
        <v>21</v>
      </c>
      <c r="O274" s="33" t="s">
        <v>22</v>
      </c>
      <c r="P274" s="33" t="s">
        <v>21</v>
      </c>
      <c r="Q274" s="33" t="s">
        <v>22</v>
      </c>
      <c r="R274" s="33" t="s">
        <v>21</v>
      </c>
      <c r="S274" s="33" t="s">
        <v>22</v>
      </c>
      <c r="T274" s="33" t="s">
        <v>21</v>
      </c>
      <c r="U274" s="33" t="s">
        <v>22</v>
      </c>
      <c r="V274" s="33" t="s">
        <v>21</v>
      </c>
      <c r="W274" s="33" t="s">
        <v>22</v>
      </c>
      <c r="X274" s="33" t="s">
        <v>21</v>
      </c>
      <c r="Y274" s="33" t="s">
        <v>22</v>
      </c>
      <c r="Z274" s="33" t="s">
        <v>21</v>
      </c>
      <c r="AA274" s="33" t="s">
        <v>22</v>
      </c>
      <c r="AB274" s="86"/>
    </row>
    <row r="275" spans="1:28" s="24" customFormat="1" ht="81" x14ac:dyDescent="0.6">
      <c r="A275" s="34" t="s">
        <v>47</v>
      </c>
      <c r="B275" s="35" t="s">
        <v>32</v>
      </c>
      <c r="C275" s="35" t="str">
        <f>B275</f>
        <v>150/5</v>
      </c>
      <c r="D275" s="36">
        <v>3.72</v>
      </c>
      <c r="E275" s="36">
        <v>3.72</v>
      </c>
      <c r="F275" s="36">
        <v>6.36</v>
      </c>
      <c r="G275" s="36">
        <v>6.36</v>
      </c>
      <c r="H275" s="36">
        <v>23.56</v>
      </c>
      <c r="I275" s="36">
        <v>23.56</v>
      </c>
      <c r="J275" s="36">
        <v>172.05</v>
      </c>
      <c r="K275" s="36">
        <v>172.05</v>
      </c>
      <c r="L275" s="36">
        <v>0</v>
      </c>
      <c r="M275" s="36">
        <f>L275</f>
        <v>0</v>
      </c>
      <c r="N275" s="36">
        <v>0.03</v>
      </c>
      <c r="O275" s="36">
        <f>N275</f>
        <v>0.03</v>
      </c>
      <c r="P275" s="36">
        <v>0.02</v>
      </c>
      <c r="Q275" s="36">
        <f>P275</f>
        <v>0.02</v>
      </c>
      <c r="R275" s="36">
        <v>20</v>
      </c>
      <c r="S275" s="36">
        <f>R275</f>
        <v>20</v>
      </c>
      <c r="T275" s="36">
        <v>8.4</v>
      </c>
      <c r="U275" s="36">
        <f>T275</f>
        <v>8.4</v>
      </c>
      <c r="V275" s="36">
        <v>29.4</v>
      </c>
      <c r="W275" s="36">
        <f>V275</f>
        <v>29.4</v>
      </c>
      <c r="X275" s="36">
        <v>5.9</v>
      </c>
      <c r="Y275" s="36">
        <f>X275</f>
        <v>5.9</v>
      </c>
      <c r="Z275" s="36">
        <v>0.34</v>
      </c>
      <c r="AA275" s="36">
        <f>Z275</f>
        <v>0.34</v>
      </c>
      <c r="AB275" s="35">
        <v>302</v>
      </c>
    </row>
    <row r="276" spans="1:28" s="24" customFormat="1" ht="81" x14ac:dyDescent="0.6">
      <c r="A276" s="34" t="s">
        <v>33</v>
      </c>
      <c r="B276" s="35">
        <v>18</v>
      </c>
      <c r="C276" s="35">
        <v>18</v>
      </c>
      <c r="D276" s="36">
        <v>1.35</v>
      </c>
      <c r="E276" s="36">
        <v>1.35</v>
      </c>
      <c r="F276" s="36">
        <v>0.52</v>
      </c>
      <c r="G276" s="36">
        <v>0.52</v>
      </c>
      <c r="H276" s="36">
        <v>9.25</v>
      </c>
      <c r="I276" s="36">
        <v>9.25</v>
      </c>
      <c r="J276" s="36">
        <v>47.4</v>
      </c>
      <c r="K276" s="36">
        <v>47.4</v>
      </c>
      <c r="L276" s="36">
        <v>0</v>
      </c>
      <c r="M276" s="36">
        <f t="shared" ref="M276" si="177">L276</f>
        <v>0</v>
      </c>
      <c r="N276" s="36">
        <v>0.02</v>
      </c>
      <c r="O276" s="36">
        <f t="shared" ref="O276" si="178">N276</f>
        <v>0.02</v>
      </c>
      <c r="P276" s="36">
        <v>0</v>
      </c>
      <c r="Q276" s="36">
        <f t="shared" ref="Q276" si="179">P276</f>
        <v>0</v>
      </c>
      <c r="R276" s="36">
        <v>0</v>
      </c>
      <c r="S276" s="36">
        <f t="shared" ref="S276" si="180">R276</f>
        <v>0</v>
      </c>
      <c r="T276" s="36">
        <v>5.94</v>
      </c>
      <c r="U276" s="36">
        <f t="shared" ref="U276" si="181">T276</f>
        <v>5.94</v>
      </c>
      <c r="V276" s="36">
        <v>5.94</v>
      </c>
      <c r="W276" s="36">
        <f t="shared" ref="W276" si="182">V276</f>
        <v>5.94</v>
      </c>
      <c r="X276" s="36">
        <v>10.44</v>
      </c>
      <c r="Y276" s="36">
        <f t="shared" ref="Y276" si="183">X276</f>
        <v>10.44</v>
      </c>
      <c r="Z276" s="36">
        <v>0.8</v>
      </c>
      <c r="AA276" s="36">
        <f t="shared" ref="AA276" si="184">Z276</f>
        <v>0.8</v>
      </c>
      <c r="AB276" s="35" t="s">
        <v>34</v>
      </c>
    </row>
    <row r="277" spans="1:28" s="24" customFormat="1" ht="40.5" x14ac:dyDescent="0.6">
      <c r="A277" s="34" t="s">
        <v>52</v>
      </c>
      <c r="B277" s="35" t="s">
        <v>73</v>
      </c>
      <c r="C277" s="35" t="s">
        <v>73</v>
      </c>
      <c r="D277" s="36">
        <v>0.2</v>
      </c>
      <c r="E277" s="36">
        <v>0.2</v>
      </c>
      <c r="F277" s="36">
        <v>0</v>
      </c>
      <c r="G277" s="36">
        <v>0</v>
      </c>
      <c r="H277" s="36">
        <v>15</v>
      </c>
      <c r="I277" s="36">
        <v>15</v>
      </c>
      <c r="J277" s="36">
        <v>58</v>
      </c>
      <c r="K277" s="36">
        <v>58</v>
      </c>
      <c r="L277" s="36">
        <v>0.02</v>
      </c>
      <c r="M277" s="36">
        <v>0.02</v>
      </c>
      <c r="N277" s="36">
        <v>0</v>
      </c>
      <c r="O277" s="36">
        <v>0</v>
      </c>
      <c r="P277" s="36">
        <v>0</v>
      </c>
      <c r="Q277" s="36">
        <v>0</v>
      </c>
      <c r="R277" s="36">
        <v>0</v>
      </c>
      <c r="S277" s="36">
        <v>0</v>
      </c>
      <c r="T277" s="36">
        <v>1.29</v>
      </c>
      <c r="U277" s="36">
        <v>1.29</v>
      </c>
      <c r="V277" s="36">
        <v>1.6</v>
      </c>
      <c r="W277" s="36">
        <v>1.6</v>
      </c>
      <c r="X277" s="36">
        <v>0.88</v>
      </c>
      <c r="Y277" s="36">
        <v>0.88</v>
      </c>
      <c r="Z277" s="36">
        <v>0.21</v>
      </c>
      <c r="AA277" s="36">
        <v>0.21</v>
      </c>
      <c r="AB277" s="35">
        <v>685</v>
      </c>
    </row>
    <row r="278" spans="1:28" ht="40.5" x14ac:dyDescent="0.25">
      <c r="A278" s="38" t="s">
        <v>35</v>
      </c>
      <c r="B278" s="35"/>
      <c r="C278" s="39"/>
      <c r="D278" s="36">
        <f>SUM(D275:D277)</f>
        <v>5.2700000000000005</v>
      </c>
      <c r="E278" s="36">
        <f t="shared" ref="E278:AA278" si="185">SUM(E275:E277)</f>
        <v>5.2700000000000005</v>
      </c>
      <c r="F278" s="36">
        <f t="shared" si="185"/>
        <v>6.8800000000000008</v>
      </c>
      <c r="G278" s="36">
        <f t="shared" si="185"/>
        <v>6.8800000000000008</v>
      </c>
      <c r="H278" s="36">
        <f t="shared" si="185"/>
        <v>47.81</v>
      </c>
      <c r="I278" s="36">
        <f t="shared" si="185"/>
        <v>47.81</v>
      </c>
      <c r="J278" s="36">
        <f t="shared" si="185"/>
        <v>277.45000000000005</v>
      </c>
      <c r="K278" s="36">
        <f t="shared" si="185"/>
        <v>277.45000000000005</v>
      </c>
      <c r="L278" s="36">
        <f t="shared" si="185"/>
        <v>0.02</v>
      </c>
      <c r="M278" s="36">
        <f t="shared" si="185"/>
        <v>0.02</v>
      </c>
      <c r="N278" s="36">
        <f t="shared" si="185"/>
        <v>0.05</v>
      </c>
      <c r="O278" s="36">
        <f t="shared" si="185"/>
        <v>0.05</v>
      </c>
      <c r="P278" s="36">
        <f t="shared" si="185"/>
        <v>0.02</v>
      </c>
      <c r="Q278" s="36">
        <f t="shared" si="185"/>
        <v>0.02</v>
      </c>
      <c r="R278" s="36">
        <f t="shared" si="185"/>
        <v>20</v>
      </c>
      <c r="S278" s="36">
        <f t="shared" si="185"/>
        <v>20</v>
      </c>
      <c r="T278" s="36">
        <f t="shared" si="185"/>
        <v>15.629999999999999</v>
      </c>
      <c r="U278" s="36">
        <f t="shared" si="185"/>
        <v>15.629999999999999</v>
      </c>
      <c r="V278" s="36">
        <f t="shared" si="185"/>
        <v>36.94</v>
      </c>
      <c r="W278" s="36">
        <f t="shared" si="185"/>
        <v>36.94</v>
      </c>
      <c r="X278" s="36">
        <f t="shared" si="185"/>
        <v>17.22</v>
      </c>
      <c r="Y278" s="36">
        <f t="shared" si="185"/>
        <v>17.22</v>
      </c>
      <c r="Z278" s="36">
        <f t="shared" si="185"/>
        <v>1.35</v>
      </c>
      <c r="AA278" s="36">
        <f t="shared" si="185"/>
        <v>1.35</v>
      </c>
      <c r="AB278" s="40"/>
    </row>
    <row r="279" spans="1:28" ht="40.5" x14ac:dyDescent="0.25">
      <c r="A279" s="41"/>
      <c r="B279" s="42"/>
      <c r="C279" s="43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  <c r="AA279" s="45"/>
      <c r="AB279" s="46"/>
    </row>
    <row r="280" spans="1:28" ht="40.5" x14ac:dyDescent="0.25">
      <c r="A280" s="41"/>
      <c r="B280" s="42"/>
      <c r="C280" s="43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5"/>
      <c r="AA280" s="45"/>
      <c r="AB280" s="46"/>
    </row>
    <row r="281" spans="1:28" ht="40.5" x14ac:dyDescent="0.55000000000000004">
      <c r="A281" s="30" t="s">
        <v>48</v>
      </c>
      <c r="B281" s="26"/>
      <c r="C281" s="27"/>
      <c r="D281" s="28"/>
      <c r="E281" s="28"/>
      <c r="F281" s="28"/>
      <c r="G281" s="28"/>
      <c r="H281" s="28"/>
      <c r="I281" s="28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64"/>
    </row>
    <row r="282" spans="1:28" ht="39.75" x14ac:dyDescent="0.25">
      <c r="A282" s="87" t="s">
        <v>12</v>
      </c>
      <c r="B282" s="87" t="s">
        <v>13</v>
      </c>
      <c r="C282" s="87"/>
      <c r="D282" s="89" t="s">
        <v>14</v>
      </c>
      <c r="E282" s="89"/>
      <c r="F282" s="89" t="s">
        <v>15</v>
      </c>
      <c r="G282" s="89"/>
      <c r="H282" s="101" t="s">
        <v>16</v>
      </c>
      <c r="I282" s="102"/>
      <c r="J282" s="89" t="s">
        <v>17</v>
      </c>
      <c r="K282" s="89"/>
      <c r="L282" s="88" t="s">
        <v>18</v>
      </c>
      <c r="M282" s="88"/>
      <c r="N282" s="88"/>
      <c r="O282" s="88"/>
      <c r="P282" s="88"/>
      <c r="Q282" s="88"/>
      <c r="R282" s="88"/>
      <c r="S282" s="88"/>
      <c r="T282" s="88" t="s">
        <v>19</v>
      </c>
      <c r="U282" s="88"/>
      <c r="V282" s="88"/>
      <c r="W282" s="88"/>
      <c r="X282" s="88"/>
      <c r="Y282" s="88"/>
      <c r="Z282" s="88"/>
      <c r="AA282" s="88"/>
      <c r="AB282" s="86" t="s">
        <v>20</v>
      </c>
    </row>
    <row r="283" spans="1:28" ht="39.75" x14ac:dyDescent="0.25">
      <c r="A283" s="87"/>
      <c r="B283" s="87" t="s">
        <v>21</v>
      </c>
      <c r="C283" s="98" t="s">
        <v>22</v>
      </c>
      <c r="D283" s="87" t="s">
        <v>21</v>
      </c>
      <c r="E283" s="87" t="s">
        <v>22</v>
      </c>
      <c r="F283" s="87" t="s">
        <v>21</v>
      </c>
      <c r="G283" s="87" t="s">
        <v>22</v>
      </c>
      <c r="H283" s="87" t="s">
        <v>21</v>
      </c>
      <c r="I283" s="87" t="s">
        <v>22</v>
      </c>
      <c r="J283" s="87" t="s">
        <v>21</v>
      </c>
      <c r="K283" s="87" t="s">
        <v>22</v>
      </c>
      <c r="L283" s="88" t="s">
        <v>23</v>
      </c>
      <c r="M283" s="88"/>
      <c r="N283" s="88" t="s">
        <v>24</v>
      </c>
      <c r="O283" s="88"/>
      <c r="P283" s="87" t="s">
        <v>25</v>
      </c>
      <c r="Q283" s="87"/>
      <c r="R283" s="87" t="s">
        <v>26</v>
      </c>
      <c r="S283" s="87"/>
      <c r="T283" s="87" t="s">
        <v>27</v>
      </c>
      <c r="U283" s="87"/>
      <c r="V283" s="87" t="s">
        <v>28</v>
      </c>
      <c r="W283" s="87"/>
      <c r="X283" s="87" t="s">
        <v>29</v>
      </c>
      <c r="Y283" s="87"/>
      <c r="Z283" s="87" t="s">
        <v>30</v>
      </c>
      <c r="AA283" s="87"/>
      <c r="AB283" s="86"/>
    </row>
    <row r="284" spans="1:28" s="1" customFormat="1" ht="103.5" customHeight="1" x14ac:dyDescent="0.5">
      <c r="A284" s="87"/>
      <c r="B284" s="87"/>
      <c r="C284" s="98"/>
      <c r="D284" s="87"/>
      <c r="E284" s="87"/>
      <c r="F284" s="87"/>
      <c r="G284" s="87"/>
      <c r="H284" s="87"/>
      <c r="I284" s="87"/>
      <c r="J284" s="87"/>
      <c r="K284" s="87"/>
      <c r="L284" s="33" t="s">
        <v>21</v>
      </c>
      <c r="M284" s="33" t="s">
        <v>22</v>
      </c>
      <c r="N284" s="33" t="s">
        <v>21</v>
      </c>
      <c r="O284" s="33" t="s">
        <v>22</v>
      </c>
      <c r="P284" s="33" t="s">
        <v>21</v>
      </c>
      <c r="Q284" s="33" t="s">
        <v>22</v>
      </c>
      <c r="R284" s="33" t="s">
        <v>21</v>
      </c>
      <c r="S284" s="33" t="s">
        <v>22</v>
      </c>
      <c r="T284" s="33" t="s">
        <v>21</v>
      </c>
      <c r="U284" s="33" t="s">
        <v>22</v>
      </c>
      <c r="V284" s="33" t="s">
        <v>21</v>
      </c>
      <c r="W284" s="33" t="s">
        <v>22</v>
      </c>
      <c r="X284" s="33" t="s">
        <v>21</v>
      </c>
      <c r="Y284" s="33" t="s">
        <v>22</v>
      </c>
      <c r="Z284" s="33" t="s">
        <v>21</v>
      </c>
      <c r="AA284" s="33" t="s">
        <v>22</v>
      </c>
      <c r="AB284" s="86"/>
    </row>
    <row r="285" spans="1:28" s="24" customFormat="1" ht="56.25" customHeight="1" x14ac:dyDescent="0.6">
      <c r="A285" s="66" t="s">
        <v>96</v>
      </c>
      <c r="B285" s="67">
        <v>25</v>
      </c>
      <c r="C285" s="67">
        <v>25</v>
      </c>
      <c r="D285" s="37">
        <v>0.2</v>
      </c>
      <c r="E285" s="37">
        <v>0.2</v>
      </c>
      <c r="F285" s="37">
        <v>0.03</v>
      </c>
      <c r="G285" s="37">
        <v>0.03</v>
      </c>
      <c r="H285" s="37">
        <v>0.7</v>
      </c>
      <c r="I285" s="37">
        <v>0.7</v>
      </c>
      <c r="J285" s="37">
        <v>3.75</v>
      </c>
      <c r="K285" s="37">
        <v>3.75</v>
      </c>
      <c r="L285" s="59">
        <v>0.01</v>
      </c>
      <c r="M285" s="36">
        <v>0.01</v>
      </c>
      <c r="N285" s="36">
        <v>8.1</v>
      </c>
      <c r="O285" s="36">
        <v>8.1</v>
      </c>
      <c r="P285" s="36">
        <v>0.02</v>
      </c>
      <c r="Q285" s="36">
        <v>0.02</v>
      </c>
      <c r="R285" s="36">
        <v>0.12</v>
      </c>
      <c r="S285" s="36">
        <v>0.12</v>
      </c>
      <c r="T285" s="36">
        <v>3</v>
      </c>
      <c r="U285" s="36">
        <v>3</v>
      </c>
      <c r="V285" s="36">
        <v>0.13</v>
      </c>
      <c r="W285" s="36">
        <v>0.13</v>
      </c>
      <c r="X285" s="36">
        <v>6.6</v>
      </c>
      <c r="Y285" s="36">
        <v>6.6</v>
      </c>
      <c r="Z285" s="36">
        <v>0.36</v>
      </c>
      <c r="AA285" s="36">
        <v>0.36</v>
      </c>
      <c r="AB285" s="35" t="s">
        <v>53</v>
      </c>
    </row>
    <row r="286" spans="1:28" s="24" customFormat="1" ht="104.25" customHeight="1" x14ac:dyDescent="0.6">
      <c r="A286" s="34" t="s">
        <v>66</v>
      </c>
      <c r="B286" s="35" t="s">
        <v>37</v>
      </c>
      <c r="C286" s="35" t="s">
        <v>38</v>
      </c>
      <c r="D286" s="36">
        <v>2.72</v>
      </c>
      <c r="E286" s="36">
        <v>3.4</v>
      </c>
      <c r="F286" s="36">
        <v>5.36</v>
      </c>
      <c r="G286" s="36">
        <v>6.7</v>
      </c>
      <c r="H286" s="36">
        <v>16.079999999999998</v>
      </c>
      <c r="I286" s="36">
        <v>20.100000000000001</v>
      </c>
      <c r="J286" s="36">
        <v>106.6</v>
      </c>
      <c r="K286" s="36">
        <v>137</v>
      </c>
      <c r="L286" s="36">
        <v>14.72</v>
      </c>
      <c r="M286" s="36">
        <f>L286/200*250</f>
        <v>18.399999999999999</v>
      </c>
      <c r="N286" s="36">
        <v>0.05</v>
      </c>
      <c r="O286" s="36">
        <f>N286/200*250</f>
        <v>6.25E-2</v>
      </c>
      <c r="P286" s="36">
        <v>0.04</v>
      </c>
      <c r="Q286" s="36">
        <f>P286/200*250</f>
        <v>0.05</v>
      </c>
      <c r="R286" s="36">
        <v>0</v>
      </c>
      <c r="S286" s="36">
        <f>R286/200*250</f>
        <v>0</v>
      </c>
      <c r="T286" s="36">
        <v>34.659999999999997</v>
      </c>
      <c r="U286" s="36">
        <f>T286/200*250</f>
        <v>43.324999999999996</v>
      </c>
      <c r="V286" s="36">
        <v>38.1</v>
      </c>
      <c r="W286" s="36">
        <f>V286/200*250</f>
        <v>47.625</v>
      </c>
      <c r="X286" s="36">
        <v>17.8</v>
      </c>
      <c r="Y286" s="36">
        <f>X286/200*250</f>
        <v>22.250000000000004</v>
      </c>
      <c r="Z286" s="36">
        <v>0.64</v>
      </c>
      <c r="AA286" s="36">
        <f>Z286/200*250</f>
        <v>0.8</v>
      </c>
      <c r="AB286" s="35">
        <v>124</v>
      </c>
    </row>
    <row r="287" spans="1:28" s="24" customFormat="1" ht="56.25" customHeight="1" x14ac:dyDescent="0.6">
      <c r="A287" s="34" t="s">
        <v>74</v>
      </c>
      <c r="B287" s="35">
        <v>200</v>
      </c>
      <c r="C287" s="35">
        <v>200</v>
      </c>
      <c r="D287" s="36">
        <v>13.35</v>
      </c>
      <c r="E287" s="36">
        <v>13.35</v>
      </c>
      <c r="F287" s="36">
        <v>7.35</v>
      </c>
      <c r="G287" s="36">
        <v>7.35</v>
      </c>
      <c r="H287" s="36">
        <v>16.2</v>
      </c>
      <c r="I287" s="36">
        <v>16.2</v>
      </c>
      <c r="J287" s="36">
        <v>337.5</v>
      </c>
      <c r="K287" s="36">
        <v>337.5</v>
      </c>
      <c r="L287" s="36">
        <v>8.5399999999999991</v>
      </c>
      <c r="M287" s="36">
        <f>L287</f>
        <v>8.5399999999999991</v>
      </c>
      <c r="N287" s="36">
        <v>0.2</v>
      </c>
      <c r="O287" s="36">
        <f>N287</f>
        <v>0.2</v>
      </c>
      <c r="P287" s="36">
        <v>0.3</v>
      </c>
      <c r="Q287" s="36">
        <f>P287</f>
        <v>0.3</v>
      </c>
      <c r="R287" s="36">
        <v>18.829999999999998</v>
      </c>
      <c r="S287" s="36">
        <f>R287</f>
        <v>18.829999999999998</v>
      </c>
      <c r="T287" s="36">
        <v>28.23</v>
      </c>
      <c r="U287" s="36">
        <f>T287</f>
        <v>28.23</v>
      </c>
      <c r="V287" s="36">
        <v>304.47000000000003</v>
      </c>
      <c r="W287" s="36">
        <f>V287</f>
        <v>304.47000000000003</v>
      </c>
      <c r="X287" s="36">
        <v>59.06</v>
      </c>
      <c r="Y287" s="36">
        <f>X287</f>
        <v>59.06</v>
      </c>
      <c r="Z287" s="36">
        <v>3.6</v>
      </c>
      <c r="AA287" s="36">
        <f>Z287</f>
        <v>3.6</v>
      </c>
      <c r="AB287" s="35">
        <v>436</v>
      </c>
    </row>
    <row r="288" spans="1:28" s="24" customFormat="1" ht="56.25" customHeight="1" x14ac:dyDescent="0.6">
      <c r="A288" s="34" t="s">
        <v>52</v>
      </c>
      <c r="B288" s="35" t="s">
        <v>73</v>
      </c>
      <c r="C288" s="35" t="s">
        <v>73</v>
      </c>
      <c r="D288" s="36">
        <v>0.2</v>
      </c>
      <c r="E288" s="36">
        <v>0.2</v>
      </c>
      <c r="F288" s="36">
        <v>0</v>
      </c>
      <c r="G288" s="36">
        <v>0</v>
      </c>
      <c r="H288" s="36">
        <v>15</v>
      </c>
      <c r="I288" s="36">
        <v>15</v>
      </c>
      <c r="J288" s="36">
        <v>58</v>
      </c>
      <c r="K288" s="36">
        <v>58</v>
      </c>
      <c r="L288" s="36">
        <v>0</v>
      </c>
      <c r="M288" s="36">
        <f t="shared" ref="M288:O288" si="186">L288</f>
        <v>0</v>
      </c>
      <c r="N288" s="36">
        <v>0.03</v>
      </c>
      <c r="O288" s="36">
        <f t="shared" si="186"/>
        <v>0.03</v>
      </c>
      <c r="P288" s="36">
        <v>0.02</v>
      </c>
      <c r="Q288" s="36">
        <f t="shared" ref="Q288" si="187">P288</f>
        <v>0.02</v>
      </c>
      <c r="R288" s="36">
        <v>20.25</v>
      </c>
      <c r="S288" s="36">
        <f t="shared" ref="S288" si="188">R288</f>
        <v>20.25</v>
      </c>
      <c r="T288" s="36">
        <v>1.37</v>
      </c>
      <c r="U288" s="36">
        <f t="shared" ref="U288" si="189">T288</f>
        <v>1.37</v>
      </c>
      <c r="V288" s="36">
        <v>60.95</v>
      </c>
      <c r="W288" s="36">
        <f t="shared" ref="W288" si="190">V288</f>
        <v>60.95</v>
      </c>
      <c r="X288" s="36">
        <v>16.34</v>
      </c>
      <c r="Y288" s="36">
        <f t="shared" ref="Y288" si="191">X288</f>
        <v>16.34</v>
      </c>
      <c r="Z288" s="36">
        <v>0.53</v>
      </c>
      <c r="AA288" s="36">
        <f t="shared" ref="AA288" si="192">Z288</f>
        <v>0.53</v>
      </c>
      <c r="AB288" s="35">
        <v>520</v>
      </c>
    </row>
    <row r="289" spans="1:28" s="24" customFormat="1" ht="56.25" customHeight="1" x14ac:dyDescent="0.6">
      <c r="A289" s="34" t="s">
        <v>41</v>
      </c>
      <c r="B289" s="35">
        <v>32.5</v>
      </c>
      <c r="C289" s="35">
        <v>32.5</v>
      </c>
      <c r="D289" s="36">
        <v>2.5024999999999999</v>
      </c>
      <c r="E289" s="36">
        <v>2.5024999999999999</v>
      </c>
      <c r="F289" s="36">
        <v>0.45500000000000002</v>
      </c>
      <c r="G289" s="36">
        <v>0.45500000000000002</v>
      </c>
      <c r="H289" s="36">
        <v>12.2525</v>
      </c>
      <c r="I289" s="36">
        <v>12.2525</v>
      </c>
      <c r="J289" s="36">
        <v>13.22</v>
      </c>
      <c r="K289" s="36">
        <v>13.22</v>
      </c>
      <c r="L289" s="59">
        <v>0</v>
      </c>
      <c r="M289" s="36">
        <v>0</v>
      </c>
      <c r="N289" s="36">
        <v>0.03</v>
      </c>
      <c r="O289" s="36">
        <v>0.03</v>
      </c>
      <c r="P289" s="36">
        <v>0</v>
      </c>
      <c r="Q289" s="36">
        <v>0</v>
      </c>
      <c r="R289" s="36">
        <v>0</v>
      </c>
      <c r="S289" s="36">
        <v>0</v>
      </c>
      <c r="T289" s="36">
        <v>11.62</v>
      </c>
      <c r="U289" s="36">
        <v>11.62</v>
      </c>
      <c r="V289" s="36">
        <v>22.86</v>
      </c>
      <c r="W289" s="36">
        <v>22.86</v>
      </c>
      <c r="X289" s="36">
        <v>20.420000000000002</v>
      </c>
      <c r="Y289" s="36">
        <v>20.420000000000002</v>
      </c>
      <c r="Z289" s="36">
        <v>1.58</v>
      </c>
      <c r="AA289" s="36">
        <v>1.58</v>
      </c>
      <c r="AB289" s="35" t="s">
        <v>34</v>
      </c>
    </row>
    <row r="290" spans="1:28" s="24" customFormat="1" ht="41.25" customHeight="1" x14ac:dyDescent="0.6">
      <c r="A290" s="48" t="s">
        <v>35</v>
      </c>
      <c r="B290" s="49"/>
      <c r="C290" s="49"/>
      <c r="D290" s="52">
        <f t="shared" ref="D290:AA290" si="193">SUM(D285:D289)</f>
        <v>18.9725</v>
      </c>
      <c r="E290" s="52">
        <f t="shared" si="193"/>
        <v>19.6525</v>
      </c>
      <c r="F290" s="52">
        <f t="shared" si="193"/>
        <v>13.195</v>
      </c>
      <c r="G290" s="52">
        <f t="shared" si="193"/>
        <v>14.535</v>
      </c>
      <c r="H290" s="52">
        <f t="shared" si="193"/>
        <v>60.232499999999995</v>
      </c>
      <c r="I290" s="52">
        <f t="shared" si="193"/>
        <v>64.252499999999998</v>
      </c>
      <c r="J290" s="52">
        <f t="shared" si="193"/>
        <v>519.07000000000005</v>
      </c>
      <c r="K290" s="52">
        <f t="shared" si="193"/>
        <v>549.47</v>
      </c>
      <c r="L290" s="36">
        <f t="shared" si="193"/>
        <v>23.27</v>
      </c>
      <c r="M290" s="36">
        <f t="shared" si="193"/>
        <v>26.95</v>
      </c>
      <c r="N290" s="36">
        <f t="shared" si="193"/>
        <v>8.4099999999999984</v>
      </c>
      <c r="O290" s="36">
        <f t="shared" si="193"/>
        <v>8.4224999999999977</v>
      </c>
      <c r="P290" s="36">
        <f t="shared" si="193"/>
        <v>0.38</v>
      </c>
      <c r="Q290" s="36">
        <f t="shared" si="193"/>
        <v>0.39</v>
      </c>
      <c r="R290" s="36">
        <f t="shared" si="193"/>
        <v>39.200000000000003</v>
      </c>
      <c r="S290" s="36">
        <f t="shared" si="193"/>
        <v>39.200000000000003</v>
      </c>
      <c r="T290" s="36">
        <f t="shared" si="193"/>
        <v>78.88000000000001</v>
      </c>
      <c r="U290" s="36">
        <f t="shared" si="193"/>
        <v>87.545000000000002</v>
      </c>
      <c r="V290" s="36">
        <f t="shared" si="193"/>
        <v>426.51000000000005</v>
      </c>
      <c r="W290" s="36">
        <f t="shared" si="193"/>
        <v>436.03500000000003</v>
      </c>
      <c r="X290" s="36">
        <f t="shared" si="193"/>
        <v>120.22000000000001</v>
      </c>
      <c r="Y290" s="36">
        <f t="shared" si="193"/>
        <v>124.67</v>
      </c>
      <c r="Z290" s="36">
        <f t="shared" si="193"/>
        <v>6.71</v>
      </c>
      <c r="AA290" s="36">
        <f t="shared" si="193"/>
        <v>6.87</v>
      </c>
      <c r="AB290" s="40"/>
    </row>
    <row r="291" spans="1:28" ht="40.5" x14ac:dyDescent="0.25">
      <c r="A291" s="41"/>
      <c r="B291" s="42"/>
      <c r="C291" s="43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6"/>
    </row>
    <row r="292" spans="1:28" ht="40.5" x14ac:dyDescent="0.55000000000000004">
      <c r="A292" s="30" t="s">
        <v>78</v>
      </c>
      <c r="B292" s="42"/>
      <c r="C292" s="42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  <c r="S292" s="45"/>
      <c r="T292" s="45"/>
      <c r="U292" s="45"/>
      <c r="V292" s="45"/>
      <c r="W292" s="45"/>
      <c r="X292" s="45"/>
      <c r="Y292" s="45"/>
      <c r="Z292" s="45"/>
      <c r="AA292" s="45"/>
      <c r="AB292" s="53"/>
    </row>
    <row r="293" spans="1:28" ht="39.75" x14ac:dyDescent="0.25">
      <c r="A293" s="87" t="s">
        <v>12</v>
      </c>
      <c r="B293" s="87" t="s">
        <v>13</v>
      </c>
      <c r="C293" s="87"/>
      <c r="D293" s="89" t="s">
        <v>14</v>
      </c>
      <c r="E293" s="89"/>
      <c r="F293" s="89" t="s">
        <v>15</v>
      </c>
      <c r="G293" s="89"/>
      <c r="H293" s="89" t="s">
        <v>16</v>
      </c>
      <c r="I293" s="89"/>
      <c r="J293" s="89" t="s">
        <v>17</v>
      </c>
      <c r="K293" s="89"/>
      <c r="L293" s="88" t="s">
        <v>18</v>
      </c>
      <c r="M293" s="88"/>
      <c r="N293" s="88"/>
      <c r="O293" s="88"/>
      <c r="P293" s="88"/>
      <c r="Q293" s="88"/>
      <c r="R293" s="88"/>
      <c r="S293" s="88"/>
      <c r="T293" s="88" t="s">
        <v>19</v>
      </c>
      <c r="U293" s="88"/>
      <c r="V293" s="88"/>
      <c r="W293" s="88"/>
      <c r="X293" s="88"/>
      <c r="Y293" s="88"/>
      <c r="Z293" s="88"/>
      <c r="AA293" s="88"/>
      <c r="AB293" s="86" t="s">
        <v>20</v>
      </c>
    </row>
    <row r="294" spans="1:28" ht="39.75" x14ac:dyDescent="0.25">
      <c r="A294" s="87"/>
      <c r="B294" s="87" t="s">
        <v>21</v>
      </c>
      <c r="C294" s="87" t="s">
        <v>22</v>
      </c>
      <c r="D294" s="87" t="s">
        <v>21</v>
      </c>
      <c r="E294" s="87" t="s">
        <v>22</v>
      </c>
      <c r="F294" s="87" t="s">
        <v>21</v>
      </c>
      <c r="G294" s="87" t="s">
        <v>22</v>
      </c>
      <c r="H294" s="87" t="s">
        <v>21</v>
      </c>
      <c r="I294" s="87" t="s">
        <v>22</v>
      </c>
      <c r="J294" s="87" t="s">
        <v>21</v>
      </c>
      <c r="K294" s="87" t="s">
        <v>22</v>
      </c>
      <c r="L294" s="88" t="s">
        <v>23</v>
      </c>
      <c r="M294" s="88"/>
      <c r="N294" s="88" t="s">
        <v>24</v>
      </c>
      <c r="O294" s="88"/>
      <c r="P294" s="87" t="s">
        <v>25</v>
      </c>
      <c r="Q294" s="87"/>
      <c r="R294" s="87" t="s">
        <v>26</v>
      </c>
      <c r="S294" s="87"/>
      <c r="T294" s="87" t="s">
        <v>27</v>
      </c>
      <c r="U294" s="87"/>
      <c r="V294" s="87" t="s">
        <v>28</v>
      </c>
      <c r="W294" s="87"/>
      <c r="X294" s="87" t="s">
        <v>29</v>
      </c>
      <c r="Y294" s="87"/>
      <c r="Z294" s="87" t="s">
        <v>30</v>
      </c>
      <c r="AA294" s="87"/>
      <c r="AB294" s="86"/>
    </row>
    <row r="295" spans="1:28" s="16" customFormat="1" ht="138" x14ac:dyDescent="0.55000000000000004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23" t="s">
        <v>21</v>
      </c>
      <c r="M295" s="23" t="s">
        <v>22</v>
      </c>
      <c r="N295" s="23" t="s">
        <v>21</v>
      </c>
      <c r="O295" s="23" t="s">
        <v>22</v>
      </c>
      <c r="P295" s="23" t="s">
        <v>21</v>
      </c>
      <c r="Q295" s="23" t="s">
        <v>22</v>
      </c>
      <c r="R295" s="23" t="s">
        <v>21</v>
      </c>
      <c r="S295" s="23" t="s">
        <v>22</v>
      </c>
      <c r="T295" s="23" t="s">
        <v>21</v>
      </c>
      <c r="U295" s="23" t="s">
        <v>22</v>
      </c>
      <c r="V295" s="23" t="s">
        <v>21</v>
      </c>
      <c r="W295" s="23" t="s">
        <v>22</v>
      </c>
      <c r="X295" s="23" t="s">
        <v>21</v>
      </c>
      <c r="Y295" s="23" t="s">
        <v>22</v>
      </c>
      <c r="Z295" s="23" t="s">
        <v>21</v>
      </c>
      <c r="AA295" s="23" t="s">
        <v>22</v>
      </c>
      <c r="AB295" s="86"/>
    </row>
    <row r="296" spans="1:28" s="24" customFormat="1" ht="81" x14ac:dyDescent="0.6">
      <c r="A296" s="54" t="s">
        <v>79</v>
      </c>
      <c r="B296" s="35">
        <v>30</v>
      </c>
      <c r="C296" s="35">
        <v>30</v>
      </c>
      <c r="D296" s="36">
        <v>9.5</v>
      </c>
      <c r="E296" s="36">
        <v>9.5</v>
      </c>
      <c r="F296" s="36">
        <v>7.75</v>
      </c>
      <c r="G296" s="36">
        <v>7.75</v>
      </c>
      <c r="H296" s="36">
        <v>30.45</v>
      </c>
      <c r="I296" s="36">
        <v>30.45</v>
      </c>
      <c r="J296" s="37">
        <v>264</v>
      </c>
      <c r="K296" s="37">
        <v>264</v>
      </c>
      <c r="L296" s="37">
        <v>0.03</v>
      </c>
      <c r="M296" s="37">
        <v>0.03</v>
      </c>
      <c r="N296" s="37">
        <v>0.98</v>
      </c>
      <c r="O296" s="37">
        <v>0.98</v>
      </c>
      <c r="P296" s="37">
        <v>0.03</v>
      </c>
      <c r="Q296" s="37">
        <v>0.03</v>
      </c>
      <c r="R296" s="37">
        <v>0</v>
      </c>
      <c r="S296" s="37">
        <v>0</v>
      </c>
      <c r="T296" s="37">
        <v>90.8</v>
      </c>
      <c r="U296" s="37">
        <v>90.8</v>
      </c>
      <c r="V296" s="37">
        <v>0.37</v>
      </c>
      <c r="W296" s="37">
        <v>0.37</v>
      </c>
      <c r="X296" s="37">
        <v>0</v>
      </c>
      <c r="Y296" s="37">
        <v>0</v>
      </c>
      <c r="Z296" s="37">
        <v>0</v>
      </c>
      <c r="AA296" s="37">
        <v>0</v>
      </c>
      <c r="AB296" s="35">
        <v>43</v>
      </c>
    </row>
    <row r="297" spans="1:28" s="24" customFormat="1" ht="62.25" customHeight="1" x14ac:dyDescent="0.6">
      <c r="A297" s="34" t="s">
        <v>52</v>
      </c>
      <c r="B297" s="35" t="s">
        <v>73</v>
      </c>
      <c r="C297" s="35" t="s">
        <v>73</v>
      </c>
      <c r="D297" s="36">
        <v>0.2</v>
      </c>
      <c r="E297" s="36">
        <v>0.2</v>
      </c>
      <c r="F297" s="36">
        <v>0</v>
      </c>
      <c r="G297" s="36">
        <v>0</v>
      </c>
      <c r="H297" s="36">
        <v>15</v>
      </c>
      <c r="I297" s="36">
        <v>15</v>
      </c>
      <c r="J297" s="36">
        <v>58</v>
      </c>
      <c r="K297" s="36">
        <v>58</v>
      </c>
      <c r="L297" s="36">
        <v>0.02</v>
      </c>
      <c r="M297" s="36">
        <v>0.02</v>
      </c>
      <c r="N297" s="36">
        <v>0</v>
      </c>
      <c r="O297" s="36">
        <v>0</v>
      </c>
      <c r="P297" s="36">
        <v>0</v>
      </c>
      <c r="Q297" s="36">
        <v>0</v>
      </c>
      <c r="R297" s="36">
        <v>0</v>
      </c>
      <c r="S297" s="36">
        <v>0</v>
      </c>
      <c r="T297" s="36">
        <v>1.29</v>
      </c>
      <c r="U297" s="36">
        <v>1.29</v>
      </c>
      <c r="V297" s="36">
        <v>1.6</v>
      </c>
      <c r="W297" s="36">
        <v>1.6</v>
      </c>
      <c r="X297" s="36">
        <v>0.88</v>
      </c>
      <c r="Y297" s="36">
        <v>0.88</v>
      </c>
      <c r="Z297" s="36">
        <v>0.21</v>
      </c>
      <c r="AA297" s="36">
        <v>0.21</v>
      </c>
      <c r="AB297" s="35">
        <v>685</v>
      </c>
    </row>
    <row r="298" spans="1:28" s="24" customFormat="1" ht="62.25" customHeight="1" x14ac:dyDescent="0.6">
      <c r="A298" s="38" t="s">
        <v>35</v>
      </c>
      <c r="B298" s="35">
        <v>245</v>
      </c>
      <c r="C298" s="35">
        <v>245</v>
      </c>
      <c r="D298" s="36">
        <f>D296+D297</f>
        <v>9.6999999999999993</v>
      </c>
      <c r="E298" s="36">
        <f t="shared" ref="E298:AA298" si="194">E296+E297</f>
        <v>9.6999999999999993</v>
      </c>
      <c r="F298" s="36">
        <f t="shared" si="194"/>
        <v>7.75</v>
      </c>
      <c r="G298" s="36">
        <f t="shared" si="194"/>
        <v>7.75</v>
      </c>
      <c r="H298" s="36">
        <f t="shared" si="194"/>
        <v>45.45</v>
      </c>
      <c r="I298" s="36">
        <f t="shared" si="194"/>
        <v>45.45</v>
      </c>
      <c r="J298" s="36">
        <f t="shared" si="194"/>
        <v>322</v>
      </c>
      <c r="K298" s="36">
        <f t="shared" si="194"/>
        <v>322</v>
      </c>
      <c r="L298" s="36">
        <f t="shared" si="194"/>
        <v>0.05</v>
      </c>
      <c r="M298" s="36">
        <f t="shared" si="194"/>
        <v>0.05</v>
      </c>
      <c r="N298" s="36">
        <f t="shared" si="194"/>
        <v>0.98</v>
      </c>
      <c r="O298" s="36">
        <f t="shared" si="194"/>
        <v>0.98</v>
      </c>
      <c r="P298" s="36">
        <f t="shared" si="194"/>
        <v>0.03</v>
      </c>
      <c r="Q298" s="36">
        <f t="shared" si="194"/>
        <v>0.03</v>
      </c>
      <c r="R298" s="36">
        <f t="shared" si="194"/>
        <v>0</v>
      </c>
      <c r="S298" s="36">
        <f t="shared" si="194"/>
        <v>0</v>
      </c>
      <c r="T298" s="36">
        <f t="shared" si="194"/>
        <v>92.09</v>
      </c>
      <c r="U298" s="36">
        <f t="shared" si="194"/>
        <v>92.09</v>
      </c>
      <c r="V298" s="36">
        <f t="shared" si="194"/>
        <v>1.9700000000000002</v>
      </c>
      <c r="W298" s="36">
        <f t="shared" si="194"/>
        <v>1.9700000000000002</v>
      </c>
      <c r="X298" s="36">
        <f t="shared" si="194"/>
        <v>0.88</v>
      </c>
      <c r="Y298" s="36">
        <f t="shared" si="194"/>
        <v>0.88</v>
      </c>
      <c r="Z298" s="36">
        <f t="shared" si="194"/>
        <v>0.21</v>
      </c>
      <c r="AA298" s="36">
        <f t="shared" si="194"/>
        <v>0.21</v>
      </c>
      <c r="AB298" s="35">
        <v>433</v>
      </c>
    </row>
    <row r="299" spans="1:28" s="24" customFormat="1" ht="62.25" customHeight="1" x14ac:dyDescent="0.6">
      <c r="A299" s="38" t="s">
        <v>42</v>
      </c>
      <c r="B299" s="35"/>
      <c r="C299" s="35"/>
      <c r="D299" s="36">
        <f t="shared" ref="D299:AA299" si="195">D298+D289+D275</f>
        <v>15.922499999999999</v>
      </c>
      <c r="E299" s="36">
        <f t="shared" si="195"/>
        <v>15.922499999999999</v>
      </c>
      <c r="F299" s="36">
        <f t="shared" si="195"/>
        <v>14.565000000000001</v>
      </c>
      <c r="G299" s="36">
        <f t="shared" si="195"/>
        <v>14.565000000000001</v>
      </c>
      <c r="H299" s="36">
        <f t="shared" si="195"/>
        <v>81.262500000000003</v>
      </c>
      <c r="I299" s="36">
        <f t="shared" si="195"/>
        <v>81.262500000000003</v>
      </c>
      <c r="J299" s="36">
        <f>J298+J290+J278</f>
        <v>1118.52</v>
      </c>
      <c r="K299" s="36">
        <f>K298+K290+K278</f>
        <v>1148.92</v>
      </c>
      <c r="L299" s="36">
        <f t="shared" si="195"/>
        <v>0.05</v>
      </c>
      <c r="M299" s="36">
        <f t="shared" si="195"/>
        <v>0.05</v>
      </c>
      <c r="N299" s="36">
        <f t="shared" si="195"/>
        <v>1.04</v>
      </c>
      <c r="O299" s="36">
        <f t="shared" si="195"/>
        <v>1.04</v>
      </c>
      <c r="P299" s="36">
        <f t="shared" si="195"/>
        <v>0.05</v>
      </c>
      <c r="Q299" s="36">
        <f t="shared" si="195"/>
        <v>0.05</v>
      </c>
      <c r="R299" s="36">
        <f t="shared" si="195"/>
        <v>20</v>
      </c>
      <c r="S299" s="36">
        <f t="shared" si="195"/>
        <v>20</v>
      </c>
      <c r="T299" s="36">
        <f t="shared" si="195"/>
        <v>112.11000000000001</v>
      </c>
      <c r="U299" s="36">
        <f t="shared" si="195"/>
        <v>112.11000000000001</v>
      </c>
      <c r="V299" s="36">
        <f t="shared" si="195"/>
        <v>54.23</v>
      </c>
      <c r="W299" s="36">
        <f t="shared" si="195"/>
        <v>54.23</v>
      </c>
      <c r="X299" s="36">
        <f t="shared" si="195"/>
        <v>27.200000000000003</v>
      </c>
      <c r="Y299" s="36">
        <f t="shared" si="195"/>
        <v>27.200000000000003</v>
      </c>
      <c r="Z299" s="36">
        <f t="shared" si="195"/>
        <v>2.13</v>
      </c>
      <c r="AA299" s="36">
        <f t="shared" si="195"/>
        <v>2.13</v>
      </c>
      <c r="AB299" s="55"/>
    </row>
    <row r="300" spans="1:28" ht="40.5" x14ac:dyDescent="0.25">
      <c r="A300" s="41"/>
      <c r="B300" s="42"/>
      <c r="C300" s="43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6"/>
    </row>
    <row r="301" spans="1:28" ht="40.5" x14ac:dyDescent="0.25">
      <c r="A301" s="41"/>
      <c r="B301" s="42"/>
      <c r="C301" s="43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45"/>
      <c r="Y301" s="45"/>
      <c r="Z301" s="45"/>
      <c r="AA301" s="45"/>
      <c r="AB301" s="46"/>
    </row>
    <row r="302" spans="1:28" ht="40.5" x14ac:dyDescent="0.55000000000000004">
      <c r="A302" s="30" t="s">
        <v>65</v>
      </c>
      <c r="B302" s="26"/>
      <c r="C302" s="27"/>
      <c r="D302" s="28"/>
      <c r="E302" s="28"/>
      <c r="F302" s="28"/>
      <c r="G302" s="28"/>
      <c r="H302" s="28"/>
      <c r="I302" s="28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2"/>
    </row>
    <row r="303" spans="1:28" ht="40.5" x14ac:dyDescent="0.55000000000000004">
      <c r="A303" s="30" t="s">
        <v>11</v>
      </c>
      <c r="B303" s="26"/>
      <c r="C303" s="27"/>
      <c r="D303" s="28"/>
      <c r="E303" s="28"/>
      <c r="F303" s="28"/>
      <c r="G303" s="28"/>
      <c r="H303" s="28"/>
      <c r="I303" s="28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2"/>
    </row>
    <row r="304" spans="1:28" ht="39.75" x14ac:dyDescent="0.25">
      <c r="A304" s="87" t="s">
        <v>12</v>
      </c>
      <c r="B304" s="87" t="s">
        <v>13</v>
      </c>
      <c r="C304" s="87"/>
      <c r="D304" s="89" t="s">
        <v>14</v>
      </c>
      <c r="E304" s="89"/>
      <c r="F304" s="89" t="s">
        <v>15</v>
      </c>
      <c r="G304" s="89"/>
      <c r="H304" s="101" t="s">
        <v>16</v>
      </c>
      <c r="I304" s="102"/>
      <c r="J304" s="89" t="s">
        <v>17</v>
      </c>
      <c r="K304" s="89"/>
      <c r="L304" s="88" t="s">
        <v>18</v>
      </c>
      <c r="M304" s="88"/>
      <c r="N304" s="88"/>
      <c r="O304" s="88"/>
      <c r="P304" s="88"/>
      <c r="Q304" s="88"/>
      <c r="R304" s="88"/>
      <c r="S304" s="88"/>
      <c r="T304" s="88" t="s">
        <v>19</v>
      </c>
      <c r="U304" s="88"/>
      <c r="V304" s="88"/>
      <c r="W304" s="88"/>
      <c r="X304" s="88"/>
      <c r="Y304" s="88"/>
      <c r="Z304" s="88"/>
      <c r="AA304" s="88"/>
      <c r="AB304" s="86" t="s">
        <v>20</v>
      </c>
    </row>
    <row r="305" spans="1:28" ht="39.75" x14ac:dyDescent="0.25">
      <c r="A305" s="87"/>
      <c r="B305" s="87" t="s">
        <v>21</v>
      </c>
      <c r="C305" s="98" t="s">
        <v>22</v>
      </c>
      <c r="D305" s="87" t="s">
        <v>21</v>
      </c>
      <c r="E305" s="87" t="s">
        <v>22</v>
      </c>
      <c r="F305" s="87" t="s">
        <v>21</v>
      </c>
      <c r="G305" s="87" t="s">
        <v>22</v>
      </c>
      <c r="H305" s="87" t="s">
        <v>21</v>
      </c>
      <c r="I305" s="87" t="s">
        <v>22</v>
      </c>
      <c r="J305" s="87" t="s">
        <v>21</v>
      </c>
      <c r="K305" s="87" t="s">
        <v>22</v>
      </c>
      <c r="L305" s="88" t="s">
        <v>23</v>
      </c>
      <c r="M305" s="88"/>
      <c r="N305" s="88" t="s">
        <v>24</v>
      </c>
      <c r="O305" s="88"/>
      <c r="P305" s="87" t="s">
        <v>25</v>
      </c>
      <c r="Q305" s="87"/>
      <c r="R305" s="87" t="s">
        <v>26</v>
      </c>
      <c r="S305" s="87"/>
      <c r="T305" s="87" t="s">
        <v>27</v>
      </c>
      <c r="U305" s="87"/>
      <c r="V305" s="87" t="s">
        <v>28</v>
      </c>
      <c r="W305" s="87"/>
      <c r="X305" s="87" t="s">
        <v>29</v>
      </c>
      <c r="Y305" s="87"/>
      <c r="Z305" s="87" t="s">
        <v>30</v>
      </c>
      <c r="AA305" s="87"/>
      <c r="AB305" s="86"/>
    </row>
    <row r="306" spans="1:28" s="2" customFormat="1" ht="198.75" x14ac:dyDescent="0.45">
      <c r="A306" s="87"/>
      <c r="B306" s="87"/>
      <c r="C306" s="98"/>
      <c r="D306" s="87"/>
      <c r="E306" s="87"/>
      <c r="F306" s="87"/>
      <c r="G306" s="87"/>
      <c r="H306" s="87"/>
      <c r="I306" s="87"/>
      <c r="J306" s="87"/>
      <c r="K306" s="87"/>
      <c r="L306" s="33" t="s">
        <v>21</v>
      </c>
      <c r="M306" s="33" t="s">
        <v>22</v>
      </c>
      <c r="N306" s="33" t="s">
        <v>21</v>
      </c>
      <c r="O306" s="33" t="s">
        <v>22</v>
      </c>
      <c r="P306" s="33" t="s">
        <v>21</v>
      </c>
      <c r="Q306" s="33" t="s">
        <v>22</v>
      </c>
      <c r="R306" s="33" t="s">
        <v>21</v>
      </c>
      <c r="S306" s="33" t="s">
        <v>22</v>
      </c>
      <c r="T306" s="33" t="s">
        <v>21</v>
      </c>
      <c r="U306" s="33" t="s">
        <v>22</v>
      </c>
      <c r="V306" s="33" t="s">
        <v>21</v>
      </c>
      <c r="W306" s="33" t="s">
        <v>22</v>
      </c>
      <c r="X306" s="33" t="s">
        <v>21</v>
      </c>
      <c r="Y306" s="33" t="s">
        <v>22</v>
      </c>
      <c r="Z306" s="33" t="s">
        <v>21</v>
      </c>
      <c r="AA306" s="33" t="s">
        <v>22</v>
      </c>
      <c r="AB306" s="86"/>
    </row>
    <row r="307" spans="1:28" s="24" customFormat="1" ht="81" x14ac:dyDescent="0.6">
      <c r="A307" s="34" t="s">
        <v>51</v>
      </c>
      <c r="B307" s="35" t="s">
        <v>32</v>
      </c>
      <c r="C307" s="35" t="s">
        <v>32</v>
      </c>
      <c r="D307" s="36">
        <v>4.49</v>
      </c>
      <c r="E307" s="36">
        <v>4.49</v>
      </c>
      <c r="F307" s="36">
        <v>7.13</v>
      </c>
      <c r="G307" s="36">
        <v>7.13</v>
      </c>
      <c r="H307" s="36">
        <v>26.64</v>
      </c>
      <c r="I307" s="36">
        <v>26.64</v>
      </c>
      <c r="J307" s="36">
        <v>186</v>
      </c>
      <c r="K307" s="36">
        <v>186</v>
      </c>
      <c r="L307" s="36">
        <v>0</v>
      </c>
      <c r="M307" s="36">
        <v>0</v>
      </c>
      <c r="N307" s="36">
        <v>0.16</v>
      </c>
      <c r="O307" s="36">
        <v>0.16</v>
      </c>
      <c r="P307" s="36">
        <v>0.11</v>
      </c>
      <c r="Q307" s="36">
        <v>0.11</v>
      </c>
      <c r="R307" s="36">
        <v>20</v>
      </c>
      <c r="S307" s="36">
        <v>20</v>
      </c>
      <c r="T307" s="36">
        <v>11.8</v>
      </c>
      <c r="U307" s="36">
        <v>11.8</v>
      </c>
      <c r="V307" s="36">
        <v>87.2</v>
      </c>
      <c r="W307" s="36">
        <v>87.2</v>
      </c>
      <c r="X307" s="36">
        <v>30.5</v>
      </c>
      <c r="Y307" s="36">
        <v>30.5</v>
      </c>
      <c r="Z307" s="36">
        <v>1.01</v>
      </c>
      <c r="AA307" s="36">
        <v>1.01</v>
      </c>
      <c r="AB307" s="35">
        <v>302</v>
      </c>
    </row>
    <row r="308" spans="1:28" s="24" customFormat="1" ht="81" x14ac:dyDescent="0.6">
      <c r="A308" s="34" t="s">
        <v>33</v>
      </c>
      <c r="B308" s="35">
        <v>18</v>
      </c>
      <c r="C308" s="35">
        <v>18</v>
      </c>
      <c r="D308" s="36">
        <v>1.35</v>
      </c>
      <c r="E308" s="36">
        <v>1.35</v>
      </c>
      <c r="F308" s="36">
        <v>0.52</v>
      </c>
      <c r="G308" s="36">
        <v>0.52</v>
      </c>
      <c r="H308" s="36">
        <v>9.25</v>
      </c>
      <c r="I308" s="36">
        <v>9.25</v>
      </c>
      <c r="J308" s="36">
        <v>47.4</v>
      </c>
      <c r="K308" s="36">
        <v>47.4</v>
      </c>
      <c r="L308" s="36">
        <v>0</v>
      </c>
      <c r="M308" s="36">
        <f t="shared" ref="M308" si="196">L308</f>
        <v>0</v>
      </c>
      <c r="N308" s="36">
        <v>0.02</v>
      </c>
      <c r="O308" s="36">
        <f t="shared" ref="O308" si="197">N308</f>
        <v>0.02</v>
      </c>
      <c r="P308" s="36">
        <v>0</v>
      </c>
      <c r="Q308" s="36">
        <f t="shared" ref="Q308" si="198">P308</f>
        <v>0</v>
      </c>
      <c r="R308" s="36">
        <v>0</v>
      </c>
      <c r="S308" s="36">
        <f t="shared" ref="S308" si="199">R308</f>
        <v>0</v>
      </c>
      <c r="T308" s="36">
        <v>5.94</v>
      </c>
      <c r="U308" s="36">
        <f t="shared" ref="U308" si="200">T308</f>
        <v>5.94</v>
      </c>
      <c r="V308" s="36">
        <v>5.94</v>
      </c>
      <c r="W308" s="36">
        <f t="shared" ref="W308" si="201">V308</f>
        <v>5.94</v>
      </c>
      <c r="X308" s="36">
        <v>10.44</v>
      </c>
      <c r="Y308" s="36">
        <f t="shared" ref="Y308" si="202">X308</f>
        <v>10.44</v>
      </c>
      <c r="Z308" s="36">
        <v>0.8</v>
      </c>
      <c r="AA308" s="36">
        <f t="shared" ref="AA308" si="203">Z308</f>
        <v>0.8</v>
      </c>
      <c r="AB308" s="35" t="s">
        <v>34</v>
      </c>
    </row>
    <row r="309" spans="1:28" s="24" customFormat="1" ht="40.5" x14ac:dyDescent="0.6">
      <c r="A309" s="34" t="s">
        <v>52</v>
      </c>
      <c r="B309" s="35" t="s">
        <v>73</v>
      </c>
      <c r="C309" s="35" t="s">
        <v>73</v>
      </c>
      <c r="D309" s="36">
        <v>0.2</v>
      </c>
      <c r="E309" s="36">
        <v>0.2</v>
      </c>
      <c r="F309" s="36">
        <v>0</v>
      </c>
      <c r="G309" s="36">
        <v>0</v>
      </c>
      <c r="H309" s="36">
        <v>15</v>
      </c>
      <c r="I309" s="36">
        <v>15</v>
      </c>
      <c r="J309" s="36">
        <v>58</v>
      </c>
      <c r="K309" s="36">
        <v>58</v>
      </c>
      <c r="L309" s="36">
        <v>0.02</v>
      </c>
      <c r="M309" s="36">
        <v>0.02</v>
      </c>
      <c r="N309" s="36">
        <v>0</v>
      </c>
      <c r="O309" s="36">
        <v>0</v>
      </c>
      <c r="P309" s="36">
        <v>0</v>
      </c>
      <c r="Q309" s="36">
        <v>0</v>
      </c>
      <c r="R309" s="36">
        <v>0</v>
      </c>
      <c r="S309" s="36">
        <v>0</v>
      </c>
      <c r="T309" s="36">
        <v>1.29</v>
      </c>
      <c r="U309" s="36">
        <v>1.29</v>
      </c>
      <c r="V309" s="36">
        <v>1.6</v>
      </c>
      <c r="W309" s="36">
        <v>1.6</v>
      </c>
      <c r="X309" s="36">
        <v>0.88</v>
      </c>
      <c r="Y309" s="36">
        <v>0.88</v>
      </c>
      <c r="Z309" s="36">
        <v>0.21</v>
      </c>
      <c r="AA309" s="36">
        <v>0.21</v>
      </c>
      <c r="AB309" s="35">
        <v>685</v>
      </c>
    </row>
    <row r="310" spans="1:28" ht="40.5" x14ac:dyDescent="0.25">
      <c r="A310" s="38" t="s">
        <v>35</v>
      </c>
      <c r="B310" s="35"/>
      <c r="C310" s="39"/>
      <c r="D310" s="36">
        <f>SUM(D307:D309)</f>
        <v>6.04</v>
      </c>
      <c r="E310" s="36">
        <f t="shared" ref="E310:AA310" si="204">SUM(E307:E309)</f>
        <v>6.04</v>
      </c>
      <c r="F310" s="36">
        <f t="shared" si="204"/>
        <v>7.65</v>
      </c>
      <c r="G310" s="36">
        <f t="shared" si="204"/>
        <v>7.65</v>
      </c>
      <c r="H310" s="36">
        <f t="shared" si="204"/>
        <v>50.89</v>
      </c>
      <c r="I310" s="36">
        <f t="shared" si="204"/>
        <v>50.89</v>
      </c>
      <c r="J310" s="36">
        <f>SUM(J307:J309)</f>
        <v>291.39999999999998</v>
      </c>
      <c r="K310" s="36">
        <f t="shared" si="204"/>
        <v>291.39999999999998</v>
      </c>
      <c r="L310" s="36">
        <f t="shared" si="204"/>
        <v>0.02</v>
      </c>
      <c r="M310" s="36">
        <f t="shared" si="204"/>
        <v>0.02</v>
      </c>
      <c r="N310" s="36">
        <f t="shared" si="204"/>
        <v>0.18</v>
      </c>
      <c r="O310" s="36">
        <f t="shared" si="204"/>
        <v>0.18</v>
      </c>
      <c r="P310" s="36">
        <f t="shared" si="204"/>
        <v>0.11</v>
      </c>
      <c r="Q310" s="36">
        <f t="shared" si="204"/>
        <v>0.11</v>
      </c>
      <c r="R310" s="36">
        <f t="shared" si="204"/>
        <v>20</v>
      </c>
      <c r="S310" s="36">
        <f t="shared" si="204"/>
        <v>20</v>
      </c>
      <c r="T310" s="36">
        <f t="shared" si="204"/>
        <v>19.03</v>
      </c>
      <c r="U310" s="36">
        <f t="shared" si="204"/>
        <v>19.03</v>
      </c>
      <c r="V310" s="36">
        <f t="shared" si="204"/>
        <v>94.74</v>
      </c>
      <c r="W310" s="36">
        <f t="shared" si="204"/>
        <v>94.74</v>
      </c>
      <c r="X310" s="36">
        <f t="shared" si="204"/>
        <v>41.82</v>
      </c>
      <c r="Y310" s="36">
        <f t="shared" si="204"/>
        <v>41.82</v>
      </c>
      <c r="Z310" s="36">
        <f t="shared" si="204"/>
        <v>2.02</v>
      </c>
      <c r="AA310" s="36">
        <f t="shared" si="204"/>
        <v>2.02</v>
      </c>
      <c r="AB310" s="40"/>
    </row>
    <row r="311" spans="1:28" ht="40.5" x14ac:dyDescent="0.25">
      <c r="A311" s="41"/>
      <c r="B311" s="42"/>
      <c r="C311" s="43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  <c r="Z311" s="45"/>
      <c r="AA311" s="45"/>
      <c r="AB311" s="46"/>
    </row>
    <row r="312" spans="1:28" ht="40.5" x14ac:dyDescent="0.55000000000000004">
      <c r="A312" s="30" t="s">
        <v>48</v>
      </c>
      <c r="B312" s="26"/>
      <c r="C312" s="27"/>
      <c r="D312" s="28"/>
      <c r="E312" s="28"/>
      <c r="F312" s="28"/>
      <c r="G312" s="28"/>
      <c r="H312" s="28"/>
      <c r="I312" s="28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64"/>
    </row>
    <row r="313" spans="1:28" ht="39.75" x14ac:dyDescent="0.25">
      <c r="A313" s="87" t="s">
        <v>12</v>
      </c>
      <c r="B313" s="87" t="s">
        <v>13</v>
      </c>
      <c r="C313" s="87"/>
      <c r="D313" s="89" t="s">
        <v>14</v>
      </c>
      <c r="E313" s="89"/>
      <c r="F313" s="89" t="s">
        <v>15</v>
      </c>
      <c r="G313" s="89"/>
      <c r="H313" s="101" t="s">
        <v>16</v>
      </c>
      <c r="I313" s="102"/>
      <c r="J313" s="89" t="s">
        <v>17</v>
      </c>
      <c r="K313" s="89"/>
      <c r="L313" s="88" t="s">
        <v>18</v>
      </c>
      <c r="M313" s="88"/>
      <c r="N313" s="88"/>
      <c r="O313" s="88"/>
      <c r="P313" s="88"/>
      <c r="Q313" s="88"/>
      <c r="R313" s="88"/>
      <c r="S313" s="88"/>
      <c r="T313" s="88" t="s">
        <v>19</v>
      </c>
      <c r="U313" s="88"/>
      <c r="V313" s="88"/>
      <c r="W313" s="88"/>
      <c r="X313" s="88"/>
      <c r="Y313" s="88"/>
      <c r="Z313" s="88"/>
      <c r="AA313" s="88"/>
      <c r="AB313" s="86" t="s">
        <v>20</v>
      </c>
    </row>
    <row r="314" spans="1:28" ht="39.75" x14ac:dyDescent="0.25">
      <c r="A314" s="87"/>
      <c r="B314" s="87" t="s">
        <v>21</v>
      </c>
      <c r="C314" s="98" t="s">
        <v>22</v>
      </c>
      <c r="D314" s="87" t="s">
        <v>21</v>
      </c>
      <c r="E314" s="87" t="s">
        <v>22</v>
      </c>
      <c r="F314" s="87" t="s">
        <v>21</v>
      </c>
      <c r="G314" s="87" t="s">
        <v>22</v>
      </c>
      <c r="H314" s="87" t="s">
        <v>21</v>
      </c>
      <c r="I314" s="87" t="s">
        <v>22</v>
      </c>
      <c r="J314" s="87" t="s">
        <v>21</v>
      </c>
      <c r="K314" s="87" t="s">
        <v>22</v>
      </c>
      <c r="L314" s="88" t="s">
        <v>23</v>
      </c>
      <c r="M314" s="88"/>
      <c r="N314" s="88" t="s">
        <v>24</v>
      </c>
      <c r="O314" s="88"/>
      <c r="P314" s="87" t="s">
        <v>25</v>
      </c>
      <c r="Q314" s="87"/>
      <c r="R314" s="87" t="s">
        <v>26</v>
      </c>
      <c r="S314" s="87"/>
      <c r="T314" s="87" t="s">
        <v>27</v>
      </c>
      <c r="U314" s="87"/>
      <c r="V314" s="87" t="s">
        <v>28</v>
      </c>
      <c r="W314" s="87"/>
      <c r="X314" s="87" t="s">
        <v>29</v>
      </c>
      <c r="Y314" s="87"/>
      <c r="Z314" s="87" t="s">
        <v>30</v>
      </c>
      <c r="AA314" s="87"/>
      <c r="AB314" s="86"/>
    </row>
    <row r="315" spans="1:28" s="2" customFormat="1" ht="78.75" customHeight="1" x14ac:dyDescent="0.45">
      <c r="A315" s="87"/>
      <c r="B315" s="87"/>
      <c r="C315" s="98"/>
      <c r="D315" s="87"/>
      <c r="E315" s="87"/>
      <c r="F315" s="87"/>
      <c r="G315" s="87"/>
      <c r="H315" s="87"/>
      <c r="I315" s="87"/>
      <c r="J315" s="87"/>
      <c r="K315" s="87"/>
      <c r="L315" s="33" t="s">
        <v>21</v>
      </c>
      <c r="M315" s="33" t="s">
        <v>22</v>
      </c>
      <c r="N315" s="33" t="s">
        <v>21</v>
      </c>
      <c r="O315" s="33" t="s">
        <v>22</v>
      </c>
      <c r="P315" s="33" t="s">
        <v>21</v>
      </c>
      <c r="Q315" s="33" t="s">
        <v>22</v>
      </c>
      <c r="R315" s="33" t="s">
        <v>21</v>
      </c>
      <c r="S315" s="33" t="s">
        <v>22</v>
      </c>
      <c r="T315" s="33" t="s">
        <v>21</v>
      </c>
      <c r="U315" s="33" t="s">
        <v>22</v>
      </c>
      <c r="V315" s="33" t="s">
        <v>21</v>
      </c>
      <c r="W315" s="33" t="s">
        <v>22</v>
      </c>
      <c r="X315" s="33" t="s">
        <v>21</v>
      </c>
      <c r="Y315" s="33" t="s">
        <v>22</v>
      </c>
      <c r="Z315" s="33" t="s">
        <v>21</v>
      </c>
      <c r="AA315" s="33" t="s">
        <v>22</v>
      </c>
      <c r="AB315" s="86"/>
    </row>
    <row r="316" spans="1:28" s="24" customFormat="1" ht="40.5" customHeight="1" x14ac:dyDescent="0.6">
      <c r="A316" s="47" t="s">
        <v>98</v>
      </c>
      <c r="B316" s="35">
        <v>50</v>
      </c>
      <c r="C316" s="35">
        <v>50</v>
      </c>
      <c r="D316" s="36">
        <v>0.7</v>
      </c>
      <c r="E316" s="36">
        <v>0.70000000000000007</v>
      </c>
      <c r="F316" s="36">
        <v>5.05</v>
      </c>
      <c r="G316" s="36">
        <v>5.05</v>
      </c>
      <c r="H316" s="36">
        <v>3.4</v>
      </c>
      <c r="I316" s="36">
        <v>3.4</v>
      </c>
      <c r="J316" s="36">
        <v>62</v>
      </c>
      <c r="K316" s="36">
        <v>62</v>
      </c>
      <c r="L316" s="36">
        <v>0.01</v>
      </c>
      <c r="M316" s="36">
        <v>7.4999999999999997E-3</v>
      </c>
      <c r="N316" s="36">
        <v>8.1</v>
      </c>
      <c r="O316" s="36">
        <v>8.1</v>
      </c>
      <c r="P316" s="36">
        <v>0</v>
      </c>
      <c r="Q316" s="36">
        <v>0</v>
      </c>
      <c r="R316" s="36">
        <v>0.12</v>
      </c>
      <c r="S316" s="36">
        <v>0.1</v>
      </c>
      <c r="T316" s="36">
        <v>3</v>
      </c>
      <c r="U316" s="36">
        <v>2.5</v>
      </c>
      <c r="V316" s="36">
        <v>0.13</v>
      </c>
      <c r="W316" s="36">
        <v>0.1125</v>
      </c>
      <c r="X316" s="36">
        <v>6.6</v>
      </c>
      <c r="Y316" s="36">
        <v>5.5000000000000009</v>
      </c>
      <c r="Z316" s="36">
        <v>0.36</v>
      </c>
      <c r="AA316" s="36">
        <v>0.3</v>
      </c>
      <c r="AB316" s="35"/>
    </row>
    <row r="317" spans="1:28" s="24" customFormat="1" ht="92.25" customHeight="1" x14ac:dyDescent="0.6">
      <c r="A317" s="47" t="s">
        <v>92</v>
      </c>
      <c r="B317" s="35" t="s">
        <v>88</v>
      </c>
      <c r="C317" s="35" t="s">
        <v>89</v>
      </c>
      <c r="D317" s="36">
        <v>6.32</v>
      </c>
      <c r="E317" s="36">
        <v>7.9</v>
      </c>
      <c r="F317" s="36">
        <v>4.4800000000000004</v>
      </c>
      <c r="G317" s="36">
        <v>5.6</v>
      </c>
      <c r="H317" s="36">
        <v>17.84</v>
      </c>
      <c r="I317" s="36">
        <v>22.3</v>
      </c>
      <c r="J317" s="36">
        <v>173.6</v>
      </c>
      <c r="K317" s="36">
        <v>217</v>
      </c>
      <c r="L317" s="59">
        <v>26.65</v>
      </c>
      <c r="M317" s="36">
        <f>L317/200*250</f>
        <v>33.312499999999993</v>
      </c>
      <c r="N317" s="36">
        <v>0.18</v>
      </c>
      <c r="O317" s="36">
        <f>N317/200*250</f>
        <v>0.22500000000000001</v>
      </c>
      <c r="P317" s="36">
        <v>0.06</v>
      </c>
      <c r="Q317" s="36">
        <f>P317/200*250</f>
        <v>7.4999999999999997E-2</v>
      </c>
      <c r="R317" s="36">
        <v>0</v>
      </c>
      <c r="S317" s="36">
        <f>R317/200*250</f>
        <v>0</v>
      </c>
      <c r="T317" s="36">
        <v>30.46</v>
      </c>
      <c r="U317" s="36">
        <f>T317/200*250</f>
        <v>38.074999999999996</v>
      </c>
      <c r="V317" s="36">
        <v>69.739999999999995</v>
      </c>
      <c r="W317" s="36">
        <f>V317/200*250</f>
        <v>87.174999999999983</v>
      </c>
      <c r="X317" s="36">
        <v>28.24</v>
      </c>
      <c r="Y317" s="36">
        <f>X317/200*250</f>
        <v>35.299999999999997</v>
      </c>
      <c r="Z317" s="36">
        <v>1.62</v>
      </c>
      <c r="AA317" s="36">
        <f>Z317/200*250</f>
        <v>2.0250000000000004</v>
      </c>
      <c r="AB317" s="35">
        <v>139</v>
      </c>
    </row>
    <row r="318" spans="1:28" s="24" customFormat="1" ht="56.25" customHeight="1" x14ac:dyDescent="0.6">
      <c r="A318" s="69" t="s">
        <v>75</v>
      </c>
      <c r="B318" s="49" t="s">
        <v>68</v>
      </c>
      <c r="C318" s="49" t="s">
        <v>68</v>
      </c>
      <c r="D318" s="52">
        <v>11.07</v>
      </c>
      <c r="E318" s="52">
        <v>11.07</v>
      </c>
      <c r="F318" s="52">
        <v>13.17</v>
      </c>
      <c r="G318" s="52">
        <v>13.17</v>
      </c>
      <c r="H318" s="52">
        <v>11.22</v>
      </c>
      <c r="I318" s="52">
        <v>11.22</v>
      </c>
      <c r="J318" s="52">
        <v>209.4</v>
      </c>
      <c r="K318" s="52">
        <v>209.4</v>
      </c>
      <c r="L318" s="36">
        <v>0</v>
      </c>
      <c r="M318" s="36">
        <v>0</v>
      </c>
      <c r="N318" s="36">
        <v>0.26</v>
      </c>
      <c r="O318" s="36">
        <v>0.26</v>
      </c>
      <c r="P318" s="36">
        <v>0.06</v>
      </c>
      <c r="Q318" s="36">
        <v>0.06</v>
      </c>
      <c r="R318" s="36">
        <v>15</v>
      </c>
      <c r="S318" s="36">
        <v>15</v>
      </c>
      <c r="T318" s="36">
        <v>10.199999999999999</v>
      </c>
      <c r="U318" s="36">
        <v>10.199999999999999</v>
      </c>
      <c r="V318" s="36">
        <v>66.48</v>
      </c>
      <c r="W318" s="36">
        <v>66.48</v>
      </c>
      <c r="X318" s="36">
        <v>14.4</v>
      </c>
      <c r="Y318" s="36">
        <v>14.4</v>
      </c>
      <c r="Z318" s="36">
        <v>0.98</v>
      </c>
      <c r="AA318" s="36">
        <v>0.98</v>
      </c>
      <c r="AB318" s="35">
        <v>462</v>
      </c>
    </row>
    <row r="319" spans="1:28" s="24" customFormat="1" ht="56.25" customHeight="1" x14ac:dyDescent="0.6">
      <c r="A319" s="34" t="s">
        <v>40</v>
      </c>
      <c r="B319" s="35">
        <v>150</v>
      </c>
      <c r="C319" s="35">
        <v>180</v>
      </c>
      <c r="D319" s="36">
        <v>5.0999999999999996</v>
      </c>
      <c r="E319" s="36">
        <v>5.0999999999999996</v>
      </c>
      <c r="F319" s="36">
        <v>9.15</v>
      </c>
      <c r="G319" s="36">
        <v>9.15</v>
      </c>
      <c r="H319" s="36">
        <v>34.200000000000003</v>
      </c>
      <c r="I319" s="36">
        <v>34.200000000000003</v>
      </c>
      <c r="J319" s="36">
        <v>244.5</v>
      </c>
      <c r="K319" s="36">
        <v>293.39999999999998</v>
      </c>
      <c r="L319" s="36">
        <v>18.149999999999999</v>
      </c>
      <c r="M319" s="36">
        <f t="shared" ref="M319" si="205">L319</f>
        <v>18.149999999999999</v>
      </c>
      <c r="N319" s="36">
        <v>0.14000000000000001</v>
      </c>
      <c r="O319" s="36">
        <f t="shared" ref="O319" si="206">N319</f>
        <v>0.14000000000000001</v>
      </c>
      <c r="P319" s="36">
        <v>0.11</v>
      </c>
      <c r="Q319" s="36">
        <f t="shared" ref="Q319" si="207">P319</f>
        <v>0.11</v>
      </c>
      <c r="R319" s="36">
        <v>25.5</v>
      </c>
      <c r="S319" s="36">
        <f t="shared" ref="S319" si="208">R319</f>
        <v>25.5</v>
      </c>
      <c r="T319" s="36">
        <v>36.979999999999997</v>
      </c>
      <c r="U319" s="36">
        <f t="shared" ref="U319" si="209">T319</f>
        <v>36.979999999999997</v>
      </c>
      <c r="V319" s="36">
        <v>86.6</v>
      </c>
      <c r="W319" s="36">
        <f t="shared" ref="W319" si="210">V319</f>
        <v>86.6</v>
      </c>
      <c r="X319" s="36">
        <v>27.75</v>
      </c>
      <c r="Y319" s="36">
        <f t="shared" ref="Y319" si="211">X319</f>
        <v>27.75</v>
      </c>
      <c r="Z319" s="36">
        <v>1.01</v>
      </c>
      <c r="AA319" s="36">
        <f t="shared" ref="AA319" si="212">Z319</f>
        <v>1.01</v>
      </c>
      <c r="AB319" s="35">
        <v>520</v>
      </c>
    </row>
    <row r="320" spans="1:28" s="24" customFormat="1" ht="56.25" customHeight="1" x14ac:dyDescent="0.6">
      <c r="A320" s="34" t="s">
        <v>76</v>
      </c>
      <c r="B320" s="35">
        <v>200</v>
      </c>
      <c r="C320" s="35">
        <v>200</v>
      </c>
      <c r="D320" s="36">
        <v>0.2</v>
      </c>
      <c r="E320" s="36">
        <v>0.2</v>
      </c>
      <c r="F320" s="36">
        <v>0</v>
      </c>
      <c r="G320" s="36">
        <v>0</v>
      </c>
      <c r="H320" s="36">
        <v>35.799999999999997</v>
      </c>
      <c r="I320" s="36">
        <v>35.799999999999997</v>
      </c>
      <c r="J320" s="36">
        <v>142</v>
      </c>
      <c r="K320" s="36">
        <v>142</v>
      </c>
      <c r="L320" s="36">
        <v>3.2</v>
      </c>
      <c r="M320" s="36">
        <v>3.2</v>
      </c>
      <c r="N320" s="36">
        <v>0.06</v>
      </c>
      <c r="O320" s="36">
        <v>0.06</v>
      </c>
      <c r="P320" s="36">
        <v>0</v>
      </c>
      <c r="Q320" s="36">
        <v>0</v>
      </c>
      <c r="R320" s="36">
        <v>0</v>
      </c>
      <c r="S320" s="36">
        <v>0</v>
      </c>
      <c r="T320" s="36">
        <v>14.22</v>
      </c>
      <c r="U320" s="36">
        <v>14.22</v>
      </c>
      <c r="V320" s="36">
        <v>2.14</v>
      </c>
      <c r="W320" s="36">
        <v>2.14</v>
      </c>
      <c r="X320" s="36">
        <v>4.1399999999999997</v>
      </c>
      <c r="Y320" s="36">
        <v>4.1399999999999997</v>
      </c>
      <c r="Z320" s="36">
        <v>0.48</v>
      </c>
      <c r="AA320" s="36">
        <v>0.48</v>
      </c>
      <c r="AB320" s="58">
        <v>631</v>
      </c>
    </row>
    <row r="321" spans="1:28" s="24" customFormat="1" ht="56.25" customHeight="1" x14ac:dyDescent="0.6">
      <c r="A321" s="34" t="s">
        <v>41</v>
      </c>
      <c r="B321" s="35">
        <v>32.5</v>
      </c>
      <c r="C321" s="35">
        <v>32.5</v>
      </c>
      <c r="D321" s="36">
        <v>2.5024999999999999</v>
      </c>
      <c r="E321" s="36">
        <v>2.5024999999999999</v>
      </c>
      <c r="F321" s="36">
        <v>0.45500000000000002</v>
      </c>
      <c r="G321" s="36">
        <v>0.45500000000000002</v>
      </c>
      <c r="H321" s="36">
        <v>12.2525</v>
      </c>
      <c r="I321" s="36">
        <v>12.2525</v>
      </c>
      <c r="J321" s="36">
        <v>13.22</v>
      </c>
      <c r="K321" s="36">
        <v>13.22</v>
      </c>
      <c r="L321" s="59">
        <v>0</v>
      </c>
      <c r="M321" s="36">
        <v>0</v>
      </c>
      <c r="N321" s="36">
        <v>0.03</v>
      </c>
      <c r="O321" s="36">
        <v>0.03</v>
      </c>
      <c r="P321" s="36">
        <v>0</v>
      </c>
      <c r="Q321" s="36">
        <v>0</v>
      </c>
      <c r="R321" s="36">
        <v>0</v>
      </c>
      <c r="S321" s="36">
        <v>0</v>
      </c>
      <c r="T321" s="36">
        <v>11.62</v>
      </c>
      <c r="U321" s="36">
        <v>11.62</v>
      </c>
      <c r="V321" s="36">
        <v>22.86</v>
      </c>
      <c r="W321" s="36">
        <v>22.86</v>
      </c>
      <c r="X321" s="36">
        <v>20.420000000000002</v>
      </c>
      <c r="Y321" s="36">
        <v>20.420000000000002</v>
      </c>
      <c r="Z321" s="36">
        <v>1.58</v>
      </c>
      <c r="AA321" s="36">
        <v>1.58</v>
      </c>
      <c r="AB321" s="35" t="s">
        <v>34</v>
      </c>
    </row>
    <row r="322" spans="1:28" ht="56.25" customHeight="1" x14ac:dyDescent="0.25">
      <c r="A322" s="48" t="s">
        <v>35</v>
      </c>
      <c r="B322" s="49"/>
      <c r="C322" s="50"/>
      <c r="D322" s="52">
        <f t="shared" ref="D322:AA322" si="213">SUM(D316:D321)</f>
        <v>25.892499999999998</v>
      </c>
      <c r="E322" s="52">
        <f t="shared" si="213"/>
        <v>27.472500000000004</v>
      </c>
      <c r="F322" s="52">
        <f t="shared" si="213"/>
        <v>32.305</v>
      </c>
      <c r="G322" s="52">
        <f t="shared" si="213"/>
        <v>33.424999999999997</v>
      </c>
      <c r="H322" s="52">
        <f t="shared" si="213"/>
        <v>114.71249999999999</v>
      </c>
      <c r="I322" s="52">
        <f t="shared" si="213"/>
        <v>119.1725</v>
      </c>
      <c r="J322" s="52">
        <f>SUM(J316:J321)</f>
        <v>844.72</v>
      </c>
      <c r="K322" s="52">
        <f>SUM(K316:K321)</f>
        <v>937.02</v>
      </c>
      <c r="L322" s="36">
        <f t="shared" si="213"/>
        <v>48.010000000000005</v>
      </c>
      <c r="M322" s="36">
        <f t="shared" si="213"/>
        <v>54.669999999999995</v>
      </c>
      <c r="N322" s="36">
        <f t="shared" si="213"/>
        <v>8.77</v>
      </c>
      <c r="O322" s="36">
        <f t="shared" si="213"/>
        <v>8.8149999999999995</v>
      </c>
      <c r="P322" s="36">
        <f t="shared" si="213"/>
        <v>0.22999999999999998</v>
      </c>
      <c r="Q322" s="36">
        <f t="shared" si="213"/>
        <v>0.245</v>
      </c>
      <c r="R322" s="36">
        <f t="shared" si="213"/>
        <v>40.619999999999997</v>
      </c>
      <c r="S322" s="36">
        <f t="shared" si="213"/>
        <v>40.6</v>
      </c>
      <c r="T322" s="36">
        <f t="shared" si="213"/>
        <v>106.47999999999999</v>
      </c>
      <c r="U322" s="36">
        <f t="shared" si="213"/>
        <v>113.595</v>
      </c>
      <c r="V322" s="36">
        <f t="shared" si="213"/>
        <v>247.95</v>
      </c>
      <c r="W322" s="36">
        <f t="shared" si="213"/>
        <v>265.36749999999995</v>
      </c>
      <c r="X322" s="36">
        <f t="shared" si="213"/>
        <v>101.55</v>
      </c>
      <c r="Y322" s="36">
        <f t="shared" si="213"/>
        <v>107.50999999999999</v>
      </c>
      <c r="Z322" s="36">
        <f t="shared" si="213"/>
        <v>6.0299999999999994</v>
      </c>
      <c r="AA322" s="36">
        <f t="shared" si="213"/>
        <v>6.375</v>
      </c>
      <c r="AB322" s="36"/>
    </row>
    <row r="323" spans="1:28" ht="40.5" x14ac:dyDescent="0.25">
      <c r="A323" s="41"/>
      <c r="B323" s="42"/>
      <c r="C323" s="43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  <c r="Z323" s="45"/>
      <c r="AA323" s="45"/>
      <c r="AB323" s="45"/>
    </row>
    <row r="324" spans="1:28" ht="40.5" x14ac:dyDescent="0.55000000000000004">
      <c r="A324" s="30" t="s">
        <v>78</v>
      </c>
      <c r="B324" s="42"/>
      <c r="C324" s="42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53"/>
    </row>
    <row r="325" spans="1:28" ht="39.75" x14ac:dyDescent="0.25">
      <c r="A325" s="87" t="s">
        <v>12</v>
      </c>
      <c r="B325" s="87" t="s">
        <v>13</v>
      </c>
      <c r="C325" s="87"/>
      <c r="D325" s="89" t="s">
        <v>14</v>
      </c>
      <c r="E325" s="89"/>
      <c r="F325" s="89" t="s">
        <v>15</v>
      </c>
      <c r="G325" s="89"/>
      <c r="H325" s="89" t="s">
        <v>16</v>
      </c>
      <c r="I325" s="89"/>
      <c r="J325" s="89" t="s">
        <v>17</v>
      </c>
      <c r="K325" s="89"/>
      <c r="L325" s="88" t="s">
        <v>18</v>
      </c>
      <c r="M325" s="88"/>
      <c r="N325" s="88"/>
      <c r="O325" s="88"/>
      <c r="P325" s="88"/>
      <c r="Q325" s="88"/>
      <c r="R325" s="88"/>
      <c r="S325" s="88"/>
      <c r="T325" s="88" t="s">
        <v>19</v>
      </c>
      <c r="U325" s="88"/>
      <c r="V325" s="88"/>
      <c r="W325" s="88"/>
      <c r="X325" s="88"/>
      <c r="Y325" s="88"/>
      <c r="Z325" s="88"/>
      <c r="AA325" s="88"/>
      <c r="AB325" s="86" t="s">
        <v>20</v>
      </c>
    </row>
    <row r="326" spans="1:28" ht="39.75" x14ac:dyDescent="0.25">
      <c r="A326" s="87"/>
      <c r="B326" s="87" t="s">
        <v>21</v>
      </c>
      <c r="C326" s="87" t="s">
        <v>22</v>
      </c>
      <c r="D326" s="87" t="s">
        <v>21</v>
      </c>
      <c r="E326" s="87" t="s">
        <v>22</v>
      </c>
      <c r="F326" s="87" t="s">
        <v>21</v>
      </c>
      <c r="G326" s="87" t="s">
        <v>22</v>
      </c>
      <c r="H326" s="87" t="s">
        <v>21</v>
      </c>
      <c r="I326" s="87" t="s">
        <v>22</v>
      </c>
      <c r="J326" s="87" t="s">
        <v>21</v>
      </c>
      <c r="K326" s="87" t="s">
        <v>22</v>
      </c>
      <c r="L326" s="88" t="s">
        <v>23</v>
      </c>
      <c r="M326" s="88"/>
      <c r="N326" s="88" t="s">
        <v>24</v>
      </c>
      <c r="O326" s="88"/>
      <c r="P326" s="87" t="s">
        <v>25</v>
      </c>
      <c r="Q326" s="87"/>
      <c r="R326" s="87" t="s">
        <v>26</v>
      </c>
      <c r="S326" s="87"/>
      <c r="T326" s="87" t="s">
        <v>27</v>
      </c>
      <c r="U326" s="87"/>
      <c r="V326" s="87" t="s">
        <v>28</v>
      </c>
      <c r="W326" s="87"/>
      <c r="X326" s="87" t="s">
        <v>29</v>
      </c>
      <c r="Y326" s="87"/>
      <c r="Z326" s="87" t="s">
        <v>30</v>
      </c>
      <c r="AA326" s="87"/>
      <c r="AB326" s="86"/>
    </row>
    <row r="327" spans="1:28" s="5" customFormat="1" ht="133.5" customHeight="1" x14ac:dyDescent="0.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3" t="s">
        <v>21</v>
      </c>
      <c r="M327" s="83" t="s">
        <v>22</v>
      </c>
      <c r="N327" s="83" t="s">
        <v>21</v>
      </c>
      <c r="O327" s="83" t="s">
        <v>22</v>
      </c>
      <c r="P327" s="83" t="s">
        <v>21</v>
      </c>
      <c r="Q327" s="83" t="s">
        <v>22</v>
      </c>
      <c r="R327" s="83" t="s">
        <v>21</v>
      </c>
      <c r="S327" s="83" t="s">
        <v>22</v>
      </c>
      <c r="T327" s="83" t="s">
        <v>21</v>
      </c>
      <c r="U327" s="83" t="s">
        <v>22</v>
      </c>
      <c r="V327" s="83" t="s">
        <v>21</v>
      </c>
      <c r="W327" s="83" t="s">
        <v>22</v>
      </c>
      <c r="X327" s="83" t="s">
        <v>21</v>
      </c>
      <c r="Y327" s="83" t="s">
        <v>22</v>
      </c>
      <c r="Z327" s="83" t="s">
        <v>21</v>
      </c>
      <c r="AA327" s="83" t="s">
        <v>22</v>
      </c>
      <c r="AB327" s="86"/>
    </row>
    <row r="328" spans="1:28" s="24" customFormat="1" ht="121.5" x14ac:dyDescent="0.6">
      <c r="A328" s="61" t="s">
        <v>87</v>
      </c>
      <c r="B328" s="62">
        <v>50</v>
      </c>
      <c r="C328" s="35">
        <v>50</v>
      </c>
      <c r="D328" s="36">
        <v>6.7</v>
      </c>
      <c r="E328" s="36">
        <v>6.7</v>
      </c>
      <c r="F328" s="36">
        <v>7.3</v>
      </c>
      <c r="G328" s="36">
        <v>7.3</v>
      </c>
      <c r="H328" s="36">
        <v>28.5</v>
      </c>
      <c r="I328" s="36">
        <v>28.5</v>
      </c>
      <c r="J328" s="37">
        <v>206.5</v>
      </c>
      <c r="K328" s="37">
        <v>206.5</v>
      </c>
      <c r="L328" s="37">
        <v>0</v>
      </c>
      <c r="M328" s="37">
        <v>0</v>
      </c>
      <c r="N328" s="37">
        <v>0.02</v>
      </c>
      <c r="O328" s="37">
        <v>0.02</v>
      </c>
      <c r="P328" s="37">
        <v>0.03</v>
      </c>
      <c r="Q328" s="37">
        <v>0.03</v>
      </c>
      <c r="R328" s="37">
        <v>0</v>
      </c>
      <c r="S328" s="37">
        <v>0</v>
      </c>
      <c r="T328" s="37">
        <v>31</v>
      </c>
      <c r="U328" s="37">
        <v>31</v>
      </c>
      <c r="V328" s="37">
        <v>66.7</v>
      </c>
      <c r="W328" s="37">
        <v>66.7</v>
      </c>
      <c r="X328" s="37">
        <v>9.75</v>
      </c>
      <c r="Y328" s="37">
        <v>9.75</v>
      </c>
      <c r="Z328" s="37">
        <v>0.99</v>
      </c>
      <c r="AA328" s="37">
        <v>0.99</v>
      </c>
      <c r="AB328" s="35">
        <v>43</v>
      </c>
    </row>
    <row r="329" spans="1:28" s="24" customFormat="1" ht="83.25" customHeight="1" x14ac:dyDescent="0.6">
      <c r="A329" s="34" t="s">
        <v>81</v>
      </c>
      <c r="B329" s="35" t="s">
        <v>82</v>
      </c>
      <c r="C329" s="35" t="s">
        <v>82</v>
      </c>
      <c r="D329" s="36">
        <v>0.2</v>
      </c>
      <c r="E329" s="36">
        <v>0.2</v>
      </c>
      <c r="F329" s="36">
        <v>0</v>
      </c>
      <c r="G329" s="36">
        <v>0</v>
      </c>
      <c r="H329" s="36">
        <v>15</v>
      </c>
      <c r="I329" s="36">
        <v>15</v>
      </c>
      <c r="J329" s="36">
        <v>60</v>
      </c>
      <c r="K329" s="36">
        <v>60</v>
      </c>
      <c r="L329" s="36">
        <v>0.02</v>
      </c>
      <c r="M329" s="36">
        <v>0.02</v>
      </c>
      <c r="N329" s="36">
        <v>0</v>
      </c>
      <c r="O329" s="36">
        <v>0</v>
      </c>
      <c r="P329" s="36">
        <v>0</v>
      </c>
      <c r="Q329" s="36">
        <v>0</v>
      </c>
      <c r="R329" s="36">
        <v>0</v>
      </c>
      <c r="S329" s="36">
        <v>0</v>
      </c>
      <c r="T329" s="36">
        <v>1.29</v>
      </c>
      <c r="U329" s="36">
        <v>1.29</v>
      </c>
      <c r="V329" s="36">
        <v>1.6</v>
      </c>
      <c r="W329" s="36">
        <v>1.6</v>
      </c>
      <c r="X329" s="36">
        <v>0.88</v>
      </c>
      <c r="Y329" s="36">
        <v>0.88</v>
      </c>
      <c r="Z329" s="36">
        <v>0.21</v>
      </c>
      <c r="AA329" s="36">
        <v>0.21</v>
      </c>
      <c r="AB329" s="35">
        <v>685</v>
      </c>
    </row>
    <row r="330" spans="1:28" ht="40.5" x14ac:dyDescent="0.25">
      <c r="A330" s="38" t="s">
        <v>35</v>
      </c>
      <c r="B330" s="35">
        <v>245</v>
      </c>
      <c r="C330" s="35">
        <v>245</v>
      </c>
      <c r="D330" s="36">
        <f>D328+D329</f>
        <v>6.9</v>
      </c>
      <c r="E330" s="36">
        <f t="shared" ref="E330:AA330" si="214">E328+E329</f>
        <v>6.9</v>
      </c>
      <c r="F330" s="36">
        <f t="shared" si="214"/>
        <v>7.3</v>
      </c>
      <c r="G330" s="36">
        <f t="shared" si="214"/>
        <v>7.3</v>
      </c>
      <c r="H330" s="36">
        <f t="shared" si="214"/>
        <v>43.5</v>
      </c>
      <c r="I330" s="36">
        <f t="shared" si="214"/>
        <v>43.5</v>
      </c>
      <c r="J330" s="36">
        <f t="shared" si="214"/>
        <v>266.5</v>
      </c>
      <c r="K330" s="36">
        <f t="shared" si="214"/>
        <v>266.5</v>
      </c>
      <c r="L330" s="36">
        <f t="shared" si="214"/>
        <v>0.02</v>
      </c>
      <c r="M330" s="36">
        <f t="shared" si="214"/>
        <v>0.02</v>
      </c>
      <c r="N330" s="36">
        <f t="shared" si="214"/>
        <v>0.02</v>
      </c>
      <c r="O330" s="36">
        <f t="shared" si="214"/>
        <v>0.02</v>
      </c>
      <c r="P330" s="36">
        <f t="shared" si="214"/>
        <v>0.03</v>
      </c>
      <c r="Q330" s="36">
        <f t="shared" si="214"/>
        <v>0.03</v>
      </c>
      <c r="R330" s="36">
        <f t="shared" si="214"/>
        <v>0</v>
      </c>
      <c r="S330" s="36">
        <f t="shared" si="214"/>
        <v>0</v>
      </c>
      <c r="T330" s="36">
        <f t="shared" si="214"/>
        <v>32.29</v>
      </c>
      <c r="U330" s="36">
        <f t="shared" si="214"/>
        <v>32.29</v>
      </c>
      <c r="V330" s="36">
        <f t="shared" si="214"/>
        <v>68.3</v>
      </c>
      <c r="W330" s="36">
        <f t="shared" si="214"/>
        <v>68.3</v>
      </c>
      <c r="X330" s="36">
        <f t="shared" si="214"/>
        <v>10.63</v>
      </c>
      <c r="Y330" s="36">
        <f t="shared" si="214"/>
        <v>10.63</v>
      </c>
      <c r="Z330" s="36">
        <f t="shared" si="214"/>
        <v>1.2</v>
      </c>
      <c r="AA330" s="36">
        <f t="shared" si="214"/>
        <v>1.2</v>
      </c>
      <c r="AB330" s="35">
        <v>433</v>
      </c>
    </row>
    <row r="331" spans="1:28" ht="40.5" x14ac:dyDescent="0.55000000000000004">
      <c r="A331" s="38" t="s">
        <v>42</v>
      </c>
      <c r="B331" s="35"/>
      <c r="C331" s="35"/>
      <c r="D331" s="36">
        <f t="shared" ref="D331:AA331" si="215">D330+D320+D307</f>
        <v>11.59</v>
      </c>
      <c r="E331" s="36">
        <f t="shared" si="215"/>
        <v>11.59</v>
      </c>
      <c r="F331" s="36">
        <f t="shared" si="215"/>
        <v>14.43</v>
      </c>
      <c r="G331" s="36">
        <f t="shared" si="215"/>
        <v>14.43</v>
      </c>
      <c r="H331" s="36">
        <f t="shared" si="215"/>
        <v>105.94</v>
      </c>
      <c r="I331" s="36">
        <f t="shared" si="215"/>
        <v>105.94</v>
      </c>
      <c r="J331" s="36">
        <f>J330+J322+J310</f>
        <v>1402.62</v>
      </c>
      <c r="K331" s="36">
        <f>K330+K322+K310</f>
        <v>1494.92</v>
      </c>
      <c r="L331" s="36">
        <f t="shared" si="215"/>
        <v>3.22</v>
      </c>
      <c r="M331" s="36">
        <f t="shared" si="215"/>
        <v>3.22</v>
      </c>
      <c r="N331" s="36">
        <f t="shared" si="215"/>
        <v>0.24</v>
      </c>
      <c r="O331" s="36">
        <f t="shared" si="215"/>
        <v>0.24</v>
      </c>
      <c r="P331" s="36">
        <f t="shared" si="215"/>
        <v>0.14000000000000001</v>
      </c>
      <c r="Q331" s="36">
        <f t="shared" si="215"/>
        <v>0.14000000000000001</v>
      </c>
      <c r="R331" s="36">
        <f t="shared" si="215"/>
        <v>20</v>
      </c>
      <c r="S331" s="36">
        <f t="shared" si="215"/>
        <v>20</v>
      </c>
      <c r="T331" s="36">
        <f t="shared" si="215"/>
        <v>58.31</v>
      </c>
      <c r="U331" s="36">
        <f t="shared" si="215"/>
        <v>58.31</v>
      </c>
      <c r="V331" s="36">
        <f t="shared" si="215"/>
        <v>157.63999999999999</v>
      </c>
      <c r="W331" s="36">
        <f t="shared" si="215"/>
        <v>157.63999999999999</v>
      </c>
      <c r="X331" s="36">
        <f t="shared" si="215"/>
        <v>45.269999999999996</v>
      </c>
      <c r="Y331" s="36">
        <f t="shared" si="215"/>
        <v>45.269999999999996</v>
      </c>
      <c r="Z331" s="36">
        <f t="shared" si="215"/>
        <v>2.69</v>
      </c>
      <c r="AA331" s="36">
        <f t="shared" si="215"/>
        <v>2.69</v>
      </c>
      <c r="AB331" s="55"/>
    </row>
    <row r="332" spans="1:28" ht="35.25" x14ac:dyDescent="0.25">
      <c r="A332" s="21"/>
      <c r="B332" s="9"/>
      <c r="C332" s="10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2"/>
    </row>
    <row r="333" spans="1:28" ht="35.25" x14ac:dyDescent="0.25">
      <c r="A333" s="21"/>
      <c r="B333" s="9"/>
      <c r="C333" s="10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2"/>
    </row>
    <row r="334" spans="1:28" ht="35.25" x14ac:dyDescent="0.25">
      <c r="A334" s="21"/>
      <c r="B334" s="9"/>
      <c r="C334" s="10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2"/>
    </row>
    <row r="335" spans="1:28" ht="35.25" x14ac:dyDescent="0.25">
      <c r="A335" s="21"/>
      <c r="B335" s="9"/>
      <c r="C335" s="10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2"/>
    </row>
  </sheetData>
  <mergeCells count="818">
    <mergeCell ref="AB313:AB315"/>
    <mergeCell ref="B314:B315"/>
    <mergeCell ref="C314:C315"/>
    <mergeCell ref="D314:D315"/>
    <mergeCell ref="E314:E315"/>
    <mergeCell ref="F314:F315"/>
    <mergeCell ref="G314:G315"/>
    <mergeCell ref="P314:Q314"/>
    <mergeCell ref="R314:S314"/>
    <mergeCell ref="T314:U314"/>
    <mergeCell ref="V314:W314"/>
    <mergeCell ref="X314:Y314"/>
    <mergeCell ref="Z314:AA314"/>
    <mergeCell ref="H314:H315"/>
    <mergeCell ref="I314:I315"/>
    <mergeCell ref="J314:J315"/>
    <mergeCell ref="K314:K315"/>
    <mergeCell ref="L314:M314"/>
    <mergeCell ref="N314:O314"/>
    <mergeCell ref="H313:I313"/>
    <mergeCell ref="D313:E313"/>
    <mergeCell ref="F313:G313"/>
    <mergeCell ref="J305:J306"/>
    <mergeCell ref="K305:K306"/>
    <mergeCell ref="L305:M305"/>
    <mergeCell ref="N305:O305"/>
    <mergeCell ref="J313:K313"/>
    <mergeCell ref="L313:S313"/>
    <mergeCell ref="A304:A306"/>
    <mergeCell ref="T313:AA313"/>
    <mergeCell ref="AB304:AB306"/>
    <mergeCell ref="B305:B306"/>
    <mergeCell ref="C305:C306"/>
    <mergeCell ref="D305:D306"/>
    <mergeCell ref="E305:E306"/>
    <mergeCell ref="F305:F306"/>
    <mergeCell ref="G305:G306"/>
    <mergeCell ref="H305:H306"/>
    <mergeCell ref="I305:I306"/>
    <mergeCell ref="T305:U305"/>
    <mergeCell ref="V305:W305"/>
    <mergeCell ref="X305:Y305"/>
    <mergeCell ref="Z305:AA305"/>
    <mergeCell ref="P305:Q305"/>
    <mergeCell ref="R305:S305"/>
    <mergeCell ref="B304:C304"/>
    <mergeCell ref="D304:E304"/>
    <mergeCell ref="F304:G304"/>
    <mergeCell ref="H304:I304"/>
    <mergeCell ref="J304:K304"/>
    <mergeCell ref="L304:S304"/>
    <mergeCell ref="AB282:AB284"/>
    <mergeCell ref="B283:B284"/>
    <mergeCell ref="C283:C284"/>
    <mergeCell ref="D283:D284"/>
    <mergeCell ref="E283:E284"/>
    <mergeCell ref="F283:F284"/>
    <mergeCell ref="G283:G284"/>
    <mergeCell ref="H283:H284"/>
    <mergeCell ref="I283:I284"/>
    <mergeCell ref="J283:J284"/>
    <mergeCell ref="X283:Y283"/>
    <mergeCell ref="Z283:AA283"/>
    <mergeCell ref="T283:U283"/>
    <mergeCell ref="V283:W283"/>
    <mergeCell ref="AB293:AB295"/>
    <mergeCell ref="B294:B295"/>
    <mergeCell ref="C294:C295"/>
    <mergeCell ref="D294:D295"/>
    <mergeCell ref="E294:E295"/>
    <mergeCell ref="A282:A284"/>
    <mergeCell ref="B282:C282"/>
    <mergeCell ref="D282:E282"/>
    <mergeCell ref="F282:G282"/>
    <mergeCell ref="H282:I282"/>
    <mergeCell ref="J282:K282"/>
    <mergeCell ref="L282:S282"/>
    <mergeCell ref="T282:AA282"/>
    <mergeCell ref="K283:K284"/>
    <mergeCell ref="L283:M283"/>
    <mergeCell ref="N283:O283"/>
    <mergeCell ref="P283:Q283"/>
    <mergeCell ref="R283:S283"/>
    <mergeCell ref="T272:AA272"/>
    <mergeCell ref="AB272:AB274"/>
    <mergeCell ref="B273:B274"/>
    <mergeCell ref="C273:C274"/>
    <mergeCell ref="D273:D274"/>
    <mergeCell ref="E273:E274"/>
    <mergeCell ref="F273:F274"/>
    <mergeCell ref="G273:G274"/>
    <mergeCell ref="P273:Q273"/>
    <mergeCell ref="R273:S273"/>
    <mergeCell ref="T273:U273"/>
    <mergeCell ref="V273:W273"/>
    <mergeCell ref="X273:Y273"/>
    <mergeCell ref="Z273:AA273"/>
    <mergeCell ref="H273:H274"/>
    <mergeCell ref="I273:I274"/>
    <mergeCell ref="J273:J274"/>
    <mergeCell ref="K273:K274"/>
    <mergeCell ref="L273:M273"/>
    <mergeCell ref="N273:O273"/>
    <mergeCell ref="A272:A274"/>
    <mergeCell ref="B272:C272"/>
    <mergeCell ref="D272:E272"/>
    <mergeCell ref="F272:G272"/>
    <mergeCell ref="H272:I272"/>
    <mergeCell ref="J251:J252"/>
    <mergeCell ref="K251:K252"/>
    <mergeCell ref="L251:M251"/>
    <mergeCell ref="N251:O251"/>
    <mergeCell ref="J272:K272"/>
    <mergeCell ref="L272:S272"/>
    <mergeCell ref="A250:A252"/>
    <mergeCell ref="A262:A264"/>
    <mergeCell ref="B262:C262"/>
    <mergeCell ref="D262:E262"/>
    <mergeCell ref="F262:G262"/>
    <mergeCell ref="H262:I262"/>
    <mergeCell ref="J262:K262"/>
    <mergeCell ref="L262:S262"/>
    <mergeCell ref="T250:AA250"/>
    <mergeCell ref="AB250:AB252"/>
    <mergeCell ref="B251:B252"/>
    <mergeCell ref="C251:C252"/>
    <mergeCell ref="D251:D252"/>
    <mergeCell ref="E251:E252"/>
    <mergeCell ref="F251:F252"/>
    <mergeCell ref="G251:G252"/>
    <mergeCell ref="H251:H252"/>
    <mergeCell ref="I251:I252"/>
    <mergeCell ref="T251:U251"/>
    <mergeCell ref="V251:W251"/>
    <mergeCell ref="X251:Y251"/>
    <mergeCell ref="Z251:AA251"/>
    <mergeCell ref="P251:Q251"/>
    <mergeCell ref="R251:S251"/>
    <mergeCell ref="B250:C250"/>
    <mergeCell ref="D250:E250"/>
    <mergeCell ref="F250:G250"/>
    <mergeCell ref="H250:I250"/>
    <mergeCell ref="J250:K250"/>
    <mergeCell ref="L250:S250"/>
    <mergeCell ref="AB241:AB243"/>
    <mergeCell ref="B242:B243"/>
    <mergeCell ref="C242:C243"/>
    <mergeCell ref="D242:D243"/>
    <mergeCell ref="E242:E243"/>
    <mergeCell ref="F242:F243"/>
    <mergeCell ref="G242:G243"/>
    <mergeCell ref="H242:H243"/>
    <mergeCell ref="I242:I243"/>
    <mergeCell ref="J242:J243"/>
    <mergeCell ref="X242:Y242"/>
    <mergeCell ref="Z242:AA242"/>
    <mergeCell ref="T242:U242"/>
    <mergeCell ref="V242:W242"/>
    <mergeCell ref="A241:A243"/>
    <mergeCell ref="B241:C241"/>
    <mergeCell ref="D241:E241"/>
    <mergeCell ref="F241:G241"/>
    <mergeCell ref="H241:I241"/>
    <mergeCell ref="J241:K241"/>
    <mergeCell ref="L241:S241"/>
    <mergeCell ref="T241:AA241"/>
    <mergeCell ref="K242:K243"/>
    <mergeCell ref="L242:M242"/>
    <mergeCell ref="N242:O242"/>
    <mergeCell ref="P242:Q242"/>
    <mergeCell ref="R242:S242"/>
    <mergeCell ref="AB219:AB221"/>
    <mergeCell ref="B220:B221"/>
    <mergeCell ref="C220:C221"/>
    <mergeCell ref="D220:D221"/>
    <mergeCell ref="E220:E221"/>
    <mergeCell ref="F220:F221"/>
    <mergeCell ref="G220:G221"/>
    <mergeCell ref="P220:Q220"/>
    <mergeCell ref="R220:S220"/>
    <mergeCell ref="T220:U220"/>
    <mergeCell ref="V220:W220"/>
    <mergeCell ref="X220:Y220"/>
    <mergeCell ref="Z220:AA220"/>
    <mergeCell ref="H220:H221"/>
    <mergeCell ref="I220:I221"/>
    <mergeCell ref="J220:J221"/>
    <mergeCell ref="K220:K221"/>
    <mergeCell ref="L220:M220"/>
    <mergeCell ref="N220:O220"/>
    <mergeCell ref="H219:I219"/>
    <mergeCell ref="D219:E219"/>
    <mergeCell ref="F219:G219"/>
    <mergeCell ref="J211:J212"/>
    <mergeCell ref="K211:K212"/>
    <mergeCell ref="L211:M211"/>
    <mergeCell ref="N211:O211"/>
    <mergeCell ref="J219:K219"/>
    <mergeCell ref="L219:S219"/>
    <mergeCell ref="A210:A212"/>
    <mergeCell ref="T219:AA219"/>
    <mergeCell ref="AB210:AB212"/>
    <mergeCell ref="B211:B212"/>
    <mergeCell ref="C211:C212"/>
    <mergeCell ref="D211:D212"/>
    <mergeCell ref="E211:E212"/>
    <mergeCell ref="F211:F212"/>
    <mergeCell ref="G211:G212"/>
    <mergeCell ref="H211:H212"/>
    <mergeCell ref="I211:I212"/>
    <mergeCell ref="T211:U211"/>
    <mergeCell ref="V211:W211"/>
    <mergeCell ref="X211:Y211"/>
    <mergeCell ref="Z211:AA211"/>
    <mergeCell ref="P211:Q211"/>
    <mergeCell ref="R211:S211"/>
    <mergeCell ref="B210:C210"/>
    <mergeCell ref="D210:E210"/>
    <mergeCell ref="F210:G210"/>
    <mergeCell ref="H210:I210"/>
    <mergeCell ref="J210:K210"/>
    <mergeCell ref="L210:S210"/>
    <mergeCell ref="AB188:AB190"/>
    <mergeCell ref="B189:B190"/>
    <mergeCell ref="C189:C190"/>
    <mergeCell ref="D189:D190"/>
    <mergeCell ref="E189:E190"/>
    <mergeCell ref="F189:F190"/>
    <mergeCell ref="G189:G190"/>
    <mergeCell ref="H189:H190"/>
    <mergeCell ref="I189:I190"/>
    <mergeCell ref="J189:J190"/>
    <mergeCell ref="X189:Y189"/>
    <mergeCell ref="Z189:AA189"/>
    <mergeCell ref="T189:U189"/>
    <mergeCell ref="V189:W189"/>
    <mergeCell ref="AB200:AB202"/>
    <mergeCell ref="B201:B202"/>
    <mergeCell ref="C201:C202"/>
    <mergeCell ref="D201:D202"/>
    <mergeCell ref="E201:E202"/>
    <mergeCell ref="A188:A190"/>
    <mergeCell ref="B188:C188"/>
    <mergeCell ref="D188:E188"/>
    <mergeCell ref="F188:G188"/>
    <mergeCell ref="H188:I188"/>
    <mergeCell ref="J188:K188"/>
    <mergeCell ref="L188:S188"/>
    <mergeCell ref="T188:AA188"/>
    <mergeCell ref="K189:K190"/>
    <mergeCell ref="L189:M189"/>
    <mergeCell ref="N189:O189"/>
    <mergeCell ref="P189:Q189"/>
    <mergeCell ref="R189:S189"/>
    <mergeCell ref="T179:AA179"/>
    <mergeCell ref="AB179:AB181"/>
    <mergeCell ref="B180:B181"/>
    <mergeCell ref="C180:C181"/>
    <mergeCell ref="D180:D181"/>
    <mergeCell ref="E180:E181"/>
    <mergeCell ref="F180:F181"/>
    <mergeCell ref="G180:G181"/>
    <mergeCell ref="P180:Q180"/>
    <mergeCell ref="R180:S180"/>
    <mergeCell ref="T180:U180"/>
    <mergeCell ref="V180:W180"/>
    <mergeCell ref="X180:Y180"/>
    <mergeCell ref="Z180:AA180"/>
    <mergeCell ref="H180:H181"/>
    <mergeCell ref="I180:I181"/>
    <mergeCell ref="J180:J181"/>
    <mergeCell ref="K180:K181"/>
    <mergeCell ref="L180:M180"/>
    <mergeCell ref="N180:O180"/>
    <mergeCell ref="A179:A181"/>
    <mergeCell ref="B179:C179"/>
    <mergeCell ref="D179:E179"/>
    <mergeCell ref="F179:G179"/>
    <mergeCell ref="H179:I179"/>
    <mergeCell ref="J157:J158"/>
    <mergeCell ref="K157:K158"/>
    <mergeCell ref="L157:M157"/>
    <mergeCell ref="N157:O157"/>
    <mergeCell ref="J179:K179"/>
    <mergeCell ref="L179:S179"/>
    <mergeCell ref="A156:A158"/>
    <mergeCell ref="A168:A170"/>
    <mergeCell ref="B168:C168"/>
    <mergeCell ref="D168:E168"/>
    <mergeCell ref="F168:G168"/>
    <mergeCell ref="H168:I168"/>
    <mergeCell ref="J168:K168"/>
    <mergeCell ref="L168:S168"/>
    <mergeCell ref="T156:AA156"/>
    <mergeCell ref="AB156:AB158"/>
    <mergeCell ref="B157:B158"/>
    <mergeCell ref="C157:C158"/>
    <mergeCell ref="D157:D158"/>
    <mergeCell ref="E157:E158"/>
    <mergeCell ref="F157:F158"/>
    <mergeCell ref="G157:G158"/>
    <mergeCell ref="H157:H158"/>
    <mergeCell ref="I157:I158"/>
    <mergeCell ref="T157:U157"/>
    <mergeCell ref="V157:W157"/>
    <mergeCell ref="X157:Y157"/>
    <mergeCell ref="Z157:AA157"/>
    <mergeCell ref="P157:Q157"/>
    <mergeCell ref="R157:S157"/>
    <mergeCell ref="B156:C156"/>
    <mergeCell ref="D156:E156"/>
    <mergeCell ref="F156:G156"/>
    <mergeCell ref="H156:I156"/>
    <mergeCell ref="J156:K156"/>
    <mergeCell ref="L156:S156"/>
    <mergeCell ref="AB146:AB148"/>
    <mergeCell ref="B147:B148"/>
    <mergeCell ref="C147:C148"/>
    <mergeCell ref="D147:D148"/>
    <mergeCell ref="E147:E148"/>
    <mergeCell ref="F147:F148"/>
    <mergeCell ref="G147:G148"/>
    <mergeCell ref="H147:H148"/>
    <mergeCell ref="I147:I148"/>
    <mergeCell ref="J147:J148"/>
    <mergeCell ref="X147:Y147"/>
    <mergeCell ref="Z147:AA147"/>
    <mergeCell ref="T147:U147"/>
    <mergeCell ref="V147:W147"/>
    <mergeCell ref="T146:AA146"/>
    <mergeCell ref="K147:K148"/>
    <mergeCell ref="L147:M147"/>
    <mergeCell ref="N147:O147"/>
    <mergeCell ref="P147:Q147"/>
    <mergeCell ref="R147:S147"/>
    <mergeCell ref="X125:Y125"/>
    <mergeCell ref="Z125:AA125"/>
    <mergeCell ref="H125:H126"/>
    <mergeCell ref="J124:K124"/>
    <mergeCell ref="L124:S124"/>
    <mergeCell ref="A146:A148"/>
    <mergeCell ref="B146:C146"/>
    <mergeCell ref="D146:E146"/>
    <mergeCell ref="F146:G146"/>
    <mergeCell ref="H146:I146"/>
    <mergeCell ref="J146:K146"/>
    <mergeCell ref="L146:S146"/>
    <mergeCell ref="A136:A138"/>
    <mergeCell ref="B136:C136"/>
    <mergeCell ref="D136:E136"/>
    <mergeCell ref="F136:G136"/>
    <mergeCell ref="H136:I136"/>
    <mergeCell ref="J136:K136"/>
    <mergeCell ref="I125:I126"/>
    <mergeCell ref="J125:J126"/>
    <mergeCell ref="K125:K126"/>
    <mergeCell ref="T115:U115"/>
    <mergeCell ref="L115:M115"/>
    <mergeCell ref="N115:O115"/>
    <mergeCell ref="AB114:AB116"/>
    <mergeCell ref="L125:M125"/>
    <mergeCell ref="A124:A126"/>
    <mergeCell ref="N125:O125"/>
    <mergeCell ref="V115:W115"/>
    <mergeCell ref="B124:C124"/>
    <mergeCell ref="D124:E124"/>
    <mergeCell ref="F124:G124"/>
    <mergeCell ref="H124:I124"/>
    <mergeCell ref="T124:AA124"/>
    <mergeCell ref="AB124:AB126"/>
    <mergeCell ref="B125:B126"/>
    <mergeCell ref="C125:C126"/>
    <mergeCell ref="D125:D126"/>
    <mergeCell ref="E125:E126"/>
    <mergeCell ref="F125:F126"/>
    <mergeCell ref="G125:G126"/>
    <mergeCell ref="P125:Q125"/>
    <mergeCell ref="R125:S125"/>
    <mergeCell ref="T125:U125"/>
    <mergeCell ref="V125:W125"/>
    <mergeCell ref="F114:G114"/>
    <mergeCell ref="H114:I114"/>
    <mergeCell ref="J114:K114"/>
    <mergeCell ref="L114:S114"/>
    <mergeCell ref="J115:J116"/>
    <mergeCell ref="K115:K116"/>
    <mergeCell ref="B115:B116"/>
    <mergeCell ref="C115:C116"/>
    <mergeCell ref="D115:D116"/>
    <mergeCell ref="E115:E116"/>
    <mergeCell ref="F115:F116"/>
    <mergeCell ref="G115:G116"/>
    <mergeCell ref="H115:H116"/>
    <mergeCell ref="I115:I116"/>
    <mergeCell ref="AB92:AB94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X93:Y93"/>
    <mergeCell ref="Z93:AA93"/>
    <mergeCell ref="T93:U93"/>
    <mergeCell ref="V93:W93"/>
    <mergeCell ref="L103:S103"/>
    <mergeCell ref="T103:AA103"/>
    <mergeCell ref="T114:AA114"/>
    <mergeCell ref="A92:A94"/>
    <mergeCell ref="B92:C92"/>
    <mergeCell ref="D92:E92"/>
    <mergeCell ref="F92:G92"/>
    <mergeCell ref="H92:I92"/>
    <mergeCell ref="J92:K92"/>
    <mergeCell ref="L92:S92"/>
    <mergeCell ref="T92:AA92"/>
    <mergeCell ref="K93:K94"/>
    <mergeCell ref="L93:M93"/>
    <mergeCell ref="N93:O93"/>
    <mergeCell ref="P93:Q93"/>
    <mergeCell ref="R93:S93"/>
    <mergeCell ref="A114:A116"/>
    <mergeCell ref="A103:A105"/>
    <mergeCell ref="X115:Y115"/>
    <mergeCell ref="Z115:AA115"/>
    <mergeCell ref="P115:Q115"/>
    <mergeCell ref="R115:S115"/>
    <mergeCell ref="B114:C114"/>
    <mergeCell ref="D114:E114"/>
    <mergeCell ref="T83:AA83"/>
    <mergeCell ref="AB83:AB85"/>
    <mergeCell ref="B84:B85"/>
    <mergeCell ref="C84:C85"/>
    <mergeCell ref="D84:D85"/>
    <mergeCell ref="E84:E85"/>
    <mergeCell ref="F84:F85"/>
    <mergeCell ref="G84:G85"/>
    <mergeCell ref="P84:Q84"/>
    <mergeCell ref="R84:S84"/>
    <mergeCell ref="T84:U84"/>
    <mergeCell ref="V84:W84"/>
    <mergeCell ref="X84:Y84"/>
    <mergeCell ref="Z84:AA84"/>
    <mergeCell ref="H84:H85"/>
    <mergeCell ref="I84:I85"/>
    <mergeCell ref="J84:J85"/>
    <mergeCell ref="K84:K85"/>
    <mergeCell ref="L84:M84"/>
    <mergeCell ref="N84:O84"/>
    <mergeCell ref="A83:A85"/>
    <mergeCell ref="B83:C83"/>
    <mergeCell ref="D83:E83"/>
    <mergeCell ref="F83:G83"/>
    <mergeCell ref="H83:I83"/>
    <mergeCell ref="J61:J62"/>
    <mergeCell ref="K61:K62"/>
    <mergeCell ref="L61:M61"/>
    <mergeCell ref="N61:O61"/>
    <mergeCell ref="J83:K83"/>
    <mergeCell ref="L83:S83"/>
    <mergeCell ref="A60:A62"/>
    <mergeCell ref="P73:Q73"/>
    <mergeCell ref="R73:S73"/>
    <mergeCell ref="J73:J74"/>
    <mergeCell ref="K73:K74"/>
    <mergeCell ref="L73:M73"/>
    <mergeCell ref="N73:O73"/>
    <mergeCell ref="AB60:AB62"/>
    <mergeCell ref="B61:B62"/>
    <mergeCell ref="C61:C62"/>
    <mergeCell ref="D61:D62"/>
    <mergeCell ref="E61:E62"/>
    <mergeCell ref="F61:F62"/>
    <mergeCell ref="G61:G62"/>
    <mergeCell ref="H61:H62"/>
    <mergeCell ref="I61:I62"/>
    <mergeCell ref="T61:U61"/>
    <mergeCell ref="V61:W61"/>
    <mergeCell ref="X61:Y61"/>
    <mergeCell ref="Z61:AA61"/>
    <mergeCell ref="P61:Q61"/>
    <mergeCell ref="R61:S61"/>
    <mergeCell ref="B60:C60"/>
    <mergeCell ref="D60:E60"/>
    <mergeCell ref="F60:G60"/>
    <mergeCell ref="H60:I60"/>
    <mergeCell ref="J60:K60"/>
    <mergeCell ref="L60:S60"/>
    <mergeCell ref="T60:AA60"/>
    <mergeCell ref="A51:A53"/>
    <mergeCell ref="B42:B43"/>
    <mergeCell ref="C42:C43"/>
    <mergeCell ref="D42:D43"/>
    <mergeCell ref="E42:E43"/>
    <mergeCell ref="F42:F43"/>
    <mergeCell ref="AB51:AB53"/>
    <mergeCell ref="B52:B53"/>
    <mergeCell ref="C52:C53"/>
    <mergeCell ref="D52:D53"/>
    <mergeCell ref="E52:E53"/>
    <mergeCell ref="F52:F53"/>
    <mergeCell ref="G52:G53"/>
    <mergeCell ref="H52:H53"/>
    <mergeCell ref="B51:C51"/>
    <mergeCell ref="D51:E51"/>
    <mergeCell ref="F51:G51"/>
    <mergeCell ref="H51:I51"/>
    <mergeCell ref="J51:K51"/>
    <mergeCell ref="I52:I53"/>
    <mergeCell ref="J52:J53"/>
    <mergeCell ref="K52:K53"/>
    <mergeCell ref="X52:Y52"/>
    <mergeCell ref="Z52:AA52"/>
    <mergeCell ref="T41:AA41"/>
    <mergeCell ref="A29:A31"/>
    <mergeCell ref="B29:C29"/>
    <mergeCell ref="D29:E29"/>
    <mergeCell ref="F29:G29"/>
    <mergeCell ref="H29:I29"/>
    <mergeCell ref="J29:K29"/>
    <mergeCell ref="J42:J43"/>
    <mergeCell ref="F41:G41"/>
    <mergeCell ref="H41:I41"/>
    <mergeCell ref="J41:K41"/>
    <mergeCell ref="L41:S41"/>
    <mergeCell ref="G42:G43"/>
    <mergeCell ref="H42:H43"/>
    <mergeCell ref="I42:I43"/>
    <mergeCell ref="K42:K43"/>
    <mergeCell ref="L42:M42"/>
    <mergeCell ref="N42:O42"/>
    <mergeCell ref="P42:Q42"/>
    <mergeCell ref="R42:S42"/>
    <mergeCell ref="T42:U42"/>
    <mergeCell ref="V42:W42"/>
    <mergeCell ref="X42:Y42"/>
    <mergeCell ref="Z42:AA42"/>
    <mergeCell ref="D20:D21"/>
    <mergeCell ref="E20:E21"/>
    <mergeCell ref="F20:F21"/>
    <mergeCell ref="G20:G21"/>
    <mergeCell ref="H20:H21"/>
    <mergeCell ref="K20:K21"/>
    <mergeCell ref="L20:M20"/>
    <mergeCell ref="N20:O20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M30"/>
    <mergeCell ref="N30:O30"/>
    <mergeCell ref="L29:S29"/>
    <mergeCell ref="P30:Q30"/>
    <mergeCell ref="L9:P9"/>
    <mergeCell ref="L10:P10"/>
    <mergeCell ref="L11:P11"/>
    <mergeCell ref="I20:I21"/>
    <mergeCell ref="J20:J21"/>
    <mergeCell ref="V20:W20"/>
    <mergeCell ref="X20:Y20"/>
    <mergeCell ref="Z20:AA20"/>
    <mergeCell ref="L4:P4"/>
    <mergeCell ref="L5:P5"/>
    <mergeCell ref="L6:P6"/>
    <mergeCell ref="A13:AB13"/>
    <mergeCell ref="A15:AB15"/>
    <mergeCell ref="A19:A21"/>
    <mergeCell ref="B19:C19"/>
    <mergeCell ref="D19:E19"/>
    <mergeCell ref="F19:G19"/>
    <mergeCell ref="H19:I19"/>
    <mergeCell ref="J19:K19"/>
    <mergeCell ref="L19:S19"/>
    <mergeCell ref="T19:AA19"/>
    <mergeCell ref="AB19:AB21"/>
    <mergeCell ref="B20:B21"/>
    <mergeCell ref="C20:C21"/>
    <mergeCell ref="AB29:AB31"/>
    <mergeCell ref="R30:S30"/>
    <mergeCell ref="T30:U30"/>
    <mergeCell ref="V30:W30"/>
    <mergeCell ref="X30:Y30"/>
    <mergeCell ref="Z30:AA30"/>
    <mergeCell ref="P20:Q20"/>
    <mergeCell ref="R20:S20"/>
    <mergeCell ref="T20:U20"/>
    <mergeCell ref="T29:AA29"/>
    <mergeCell ref="T52:U52"/>
    <mergeCell ref="V52:W52"/>
    <mergeCell ref="L52:M52"/>
    <mergeCell ref="N52:O52"/>
    <mergeCell ref="P52:Q52"/>
    <mergeCell ref="R52:S52"/>
    <mergeCell ref="V73:W73"/>
    <mergeCell ref="X73:Y73"/>
    <mergeCell ref="Z73:AA73"/>
    <mergeCell ref="AB41:AB43"/>
    <mergeCell ref="A72:A74"/>
    <mergeCell ref="B72:C72"/>
    <mergeCell ref="D72:E72"/>
    <mergeCell ref="F72:G72"/>
    <mergeCell ref="H72:I72"/>
    <mergeCell ref="J72:K72"/>
    <mergeCell ref="L72:S72"/>
    <mergeCell ref="T72:AA72"/>
    <mergeCell ref="AB72:AB74"/>
    <mergeCell ref="B73:B74"/>
    <mergeCell ref="C73:C74"/>
    <mergeCell ref="D73:D74"/>
    <mergeCell ref="E73:E74"/>
    <mergeCell ref="F73:F74"/>
    <mergeCell ref="G73:G74"/>
    <mergeCell ref="H73:H74"/>
    <mergeCell ref="I73:I74"/>
    <mergeCell ref="A41:A43"/>
    <mergeCell ref="B41:C41"/>
    <mergeCell ref="D41:E41"/>
    <mergeCell ref="T73:U73"/>
    <mergeCell ref="L51:S51"/>
    <mergeCell ref="T51:AA51"/>
    <mergeCell ref="AB103:AB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M104"/>
    <mergeCell ref="N104:O104"/>
    <mergeCell ref="P104:Q104"/>
    <mergeCell ref="R104:S104"/>
    <mergeCell ref="T104:U104"/>
    <mergeCell ref="V104:W104"/>
    <mergeCell ref="X104:Y104"/>
    <mergeCell ref="Z104:AA104"/>
    <mergeCell ref="B103:C103"/>
    <mergeCell ref="D103:E103"/>
    <mergeCell ref="F103:G103"/>
    <mergeCell ref="H103:I103"/>
    <mergeCell ref="J103:K103"/>
    <mergeCell ref="AB136:AB138"/>
    <mergeCell ref="B137:B138"/>
    <mergeCell ref="C137:C138"/>
    <mergeCell ref="D137:D138"/>
    <mergeCell ref="E137:E138"/>
    <mergeCell ref="F137:F138"/>
    <mergeCell ref="G137:G138"/>
    <mergeCell ref="H137:H138"/>
    <mergeCell ref="I137:I138"/>
    <mergeCell ref="J137:J138"/>
    <mergeCell ref="K137:K138"/>
    <mergeCell ref="L137:M137"/>
    <mergeCell ref="N137:O137"/>
    <mergeCell ref="P137:Q137"/>
    <mergeCell ref="R137:S137"/>
    <mergeCell ref="T137:U137"/>
    <mergeCell ref="V137:W137"/>
    <mergeCell ref="X137:Y137"/>
    <mergeCell ref="Z137:AA137"/>
    <mergeCell ref="T136:AA136"/>
    <mergeCell ref="L136:S136"/>
    <mergeCell ref="T168:AA168"/>
    <mergeCell ref="AB168:AB170"/>
    <mergeCell ref="B169:B170"/>
    <mergeCell ref="C169:C170"/>
    <mergeCell ref="D169:D170"/>
    <mergeCell ref="E169:E170"/>
    <mergeCell ref="F169:F170"/>
    <mergeCell ref="G169:G170"/>
    <mergeCell ref="H169:H170"/>
    <mergeCell ref="I169:I170"/>
    <mergeCell ref="J169:J170"/>
    <mergeCell ref="K169:K170"/>
    <mergeCell ref="L169:M169"/>
    <mergeCell ref="N169:O169"/>
    <mergeCell ref="P169:Q169"/>
    <mergeCell ref="R169:S169"/>
    <mergeCell ref="T169:U169"/>
    <mergeCell ref="V169:W169"/>
    <mergeCell ref="X169:Y169"/>
    <mergeCell ref="Z169:AA169"/>
    <mergeCell ref="F201:F202"/>
    <mergeCell ref="G201:G202"/>
    <mergeCell ref="H201:H202"/>
    <mergeCell ref="I201:I202"/>
    <mergeCell ref="J201:J202"/>
    <mergeCell ref="K201:K202"/>
    <mergeCell ref="L201:M201"/>
    <mergeCell ref="N201:O201"/>
    <mergeCell ref="P201:Q201"/>
    <mergeCell ref="R201:S201"/>
    <mergeCell ref="T201:U201"/>
    <mergeCell ref="V201:W201"/>
    <mergeCell ref="X201:Y201"/>
    <mergeCell ref="Z201:AA201"/>
    <mergeCell ref="A231:A233"/>
    <mergeCell ref="B231:C231"/>
    <mergeCell ref="D231:E231"/>
    <mergeCell ref="F231:G231"/>
    <mergeCell ref="H231:I231"/>
    <mergeCell ref="J231:K231"/>
    <mergeCell ref="L231:S231"/>
    <mergeCell ref="T231:AA231"/>
    <mergeCell ref="A200:A202"/>
    <mergeCell ref="B200:C200"/>
    <mergeCell ref="D200:E200"/>
    <mergeCell ref="F200:G200"/>
    <mergeCell ref="H200:I200"/>
    <mergeCell ref="J200:K200"/>
    <mergeCell ref="L200:S200"/>
    <mergeCell ref="T200:AA200"/>
    <mergeCell ref="T210:AA210"/>
    <mergeCell ref="A219:A221"/>
    <mergeCell ref="B219:C219"/>
    <mergeCell ref="AB231:AB233"/>
    <mergeCell ref="B232:B233"/>
    <mergeCell ref="C232:C233"/>
    <mergeCell ref="D232:D233"/>
    <mergeCell ref="E232:E233"/>
    <mergeCell ref="F232:F233"/>
    <mergeCell ref="G232:G233"/>
    <mergeCell ref="H232:H233"/>
    <mergeCell ref="I232:I233"/>
    <mergeCell ref="J232:J233"/>
    <mergeCell ref="K232:K233"/>
    <mergeCell ref="L232:M232"/>
    <mergeCell ref="N232:O232"/>
    <mergeCell ref="P232:Q232"/>
    <mergeCell ref="R232:S232"/>
    <mergeCell ref="T232:U232"/>
    <mergeCell ref="V232:W232"/>
    <mergeCell ref="X232:Y232"/>
    <mergeCell ref="Z232:AA232"/>
    <mergeCell ref="T262:AA262"/>
    <mergeCell ref="AB262:AB264"/>
    <mergeCell ref="B263:B264"/>
    <mergeCell ref="C263:C264"/>
    <mergeCell ref="D263:D264"/>
    <mergeCell ref="E263:E264"/>
    <mergeCell ref="F263:F264"/>
    <mergeCell ref="G263:G264"/>
    <mergeCell ref="H263:H264"/>
    <mergeCell ref="I263:I264"/>
    <mergeCell ref="J263:J264"/>
    <mergeCell ref="K263:K264"/>
    <mergeCell ref="L263:M263"/>
    <mergeCell ref="N263:O263"/>
    <mergeCell ref="P263:Q263"/>
    <mergeCell ref="R263:S263"/>
    <mergeCell ref="T263:U263"/>
    <mergeCell ref="V263:W263"/>
    <mergeCell ref="X263:Y263"/>
    <mergeCell ref="Z263:AA263"/>
    <mergeCell ref="F294:F295"/>
    <mergeCell ref="G294:G295"/>
    <mergeCell ref="H294:H295"/>
    <mergeCell ref="I294:I295"/>
    <mergeCell ref="J294:J295"/>
    <mergeCell ref="K294:K295"/>
    <mergeCell ref="L294:M294"/>
    <mergeCell ref="N294:O294"/>
    <mergeCell ref="P294:Q294"/>
    <mergeCell ref="R294:S294"/>
    <mergeCell ref="T294:U294"/>
    <mergeCell ref="V294:W294"/>
    <mergeCell ref="X294:Y294"/>
    <mergeCell ref="Z294:AA294"/>
    <mergeCell ref="A325:A327"/>
    <mergeCell ref="B325:C325"/>
    <mergeCell ref="D325:E325"/>
    <mergeCell ref="F325:G325"/>
    <mergeCell ref="H325:I325"/>
    <mergeCell ref="J325:K325"/>
    <mergeCell ref="L325:S325"/>
    <mergeCell ref="T325:AA325"/>
    <mergeCell ref="A293:A295"/>
    <mergeCell ref="B293:C293"/>
    <mergeCell ref="D293:E293"/>
    <mergeCell ref="F293:G293"/>
    <mergeCell ref="H293:I293"/>
    <mergeCell ref="J293:K293"/>
    <mergeCell ref="L293:S293"/>
    <mergeCell ref="T293:AA293"/>
    <mergeCell ref="T304:AA304"/>
    <mergeCell ref="A313:A315"/>
    <mergeCell ref="B313:C313"/>
    <mergeCell ref="AB325:AB327"/>
    <mergeCell ref="B326:B327"/>
    <mergeCell ref="C326:C327"/>
    <mergeCell ref="D326:D327"/>
    <mergeCell ref="E326:E327"/>
    <mergeCell ref="F326:F327"/>
    <mergeCell ref="G326:G327"/>
    <mergeCell ref="H326:H327"/>
    <mergeCell ref="I326:I327"/>
    <mergeCell ref="J326:J327"/>
    <mergeCell ref="K326:K327"/>
    <mergeCell ref="L326:M326"/>
    <mergeCell ref="N326:O326"/>
    <mergeCell ref="P326:Q326"/>
    <mergeCell ref="R326:S326"/>
    <mergeCell ref="T326:U326"/>
    <mergeCell ref="V326:W326"/>
    <mergeCell ref="X326:Y326"/>
    <mergeCell ref="Z326:AA326"/>
  </mergeCells>
  <pageMargins left="0.70866141732283472" right="0.70866141732283472" top="0.74803149606299213" bottom="0.74803149606299213" header="0.31496062992125984" footer="0.31496062992125984"/>
  <pageSetup paperSize="9" scale="18" orientation="landscape" r:id="rId1"/>
  <rowBreaks count="9" manualBreakCount="9">
    <brk id="48" max="27" man="1"/>
    <brk id="79" max="27" man="1"/>
    <brk id="111" max="27" man="1"/>
    <brk id="143" max="27" man="1"/>
    <brk id="175" max="27" man="1"/>
    <brk id="206" max="27" man="1"/>
    <brk id="238" max="27" man="1"/>
    <brk id="269" max="27" man="1"/>
    <brk id="301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2023-08-30T09:00:50Z</dcterms:modified>
</cp:coreProperties>
</file>